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hiama.sharepoint.com/sites/PFA-Pricing/Shared Documents/Pricing/Cost Reports - 2023 forward/Ambulance and Wheelchair Van/FY22/Final Docs/"/>
    </mc:Choice>
  </mc:AlternateContent>
  <xr:revisionPtr revIDLastSave="0" documentId="8_{8DFF28FB-3781-4879-AF69-A4DAE54ACB15}" xr6:coauthVersionLast="47" xr6:coauthVersionMax="47" xr10:uidLastSave="{00000000-0000-0000-0000-000000000000}"/>
  <workbookProtection workbookAlgorithmName="SHA-512" workbookHashValue="Zt0Gn4H0n65xpEf501ICnjy5SYOMW+z3n6gQOc3A5p7Ph+u+FkrlhnVo2RSYWqWL9eeQE8mv9FzO9Uk8jCW6CA==" workbookSaltValue="LjIyMnQMHfO9IEhejHasrQ==" workbookSpinCount="100000" lockStructure="1"/>
  <bookViews>
    <workbookView xWindow="-110" yWindow="-110" windowWidth="19420" windowHeight="10420" xr2:uid="{708CD1DA-632B-4E1D-BCA1-6FA4CB5BEF09}"/>
  </bookViews>
  <sheets>
    <sheet name="Revenue Report" sheetId="19" r:id="rId1"/>
    <sheet name="Data Tab" sheetId="40" state="hidden" r:id="rId2"/>
    <sheet name="Provider List" sheetId="39" state="hidden" r:id="rId3"/>
    <sheet name="System Data" sheetId="25" state="hidden" r:id="rId4"/>
  </sheets>
  <externalReferences>
    <externalReference r:id="rId5"/>
  </externalReferences>
  <definedNames>
    <definedName name="ADHCRprTab1">'Revenue Report'!$B$5:$F$75</definedName>
    <definedName name="ADHCRprTab3">#REF!</definedName>
    <definedName name="ADHCRprTab5">#REF!</definedName>
    <definedName name="AFCFilers">'Provider List'!$B$3:$B$5</definedName>
    <definedName name="AFCProviders">'Provider List'!$B$3:$B$5</definedName>
    <definedName name="AFCProviders2" localSheetId="2">'Provider List'!$B$3:$B$5</definedName>
    <definedName name="AoRFields">'System Data'!$A$84</definedName>
    <definedName name="Basis">'System Data'!$A$103:$A$109</definedName>
    <definedName name="cfProviderSelected">'System Data'!$A$13</definedName>
    <definedName name="DefaultMessageWhenUnselectedProviderName">'System Data'!$A$16</definedName>
    <definedName name="DefaultUnselectedProviderName">'System Data'!$A$15</definedName>
    <definedName name="DevTemplateFilenameNVersion">'System Data'!$A$9</definedName>
    <definedName name="DVRFYEndGTFYStart">'System Data'!$A$19</definedName>
    <definedName name="DVSweepTab1">'Revenue Report'!$C$8:$C$16,'Revenue Report'!$C$20:$C$24,'Revenue Report'!#REF!,'Revenue Report'!#REF!,'Revenue Report'!$C$41:$C$45,'Revenue Report'!$C$47:$C$51,'Revenue Report'!$C$55:$C$59,'Revenue Report'!$C$61:$C$64,'Revenue Report'!#REF!,'Revenue Report'!#REF!,'Revenue Report'!$C$65:$C$69,'Revenue Report'!$C$71:$C$75</definedName>
    <definedName name="DVSweepTab3">#REF!,#REF!,#REF!,#REF!,#REF!</definedName>
    <definedName name="DVSweepTab5">#REF!,#REF!,#REF!,#REF!,#REF!,#REF!,#REF!,#REF!</definedName>
    <definedName name="FacilityList">'System Data'!$A$138:$C$298</definedName>
    <definedName name="FacilityNameList">'System Data'!$A$138:$B$298</definedName>
    <definedName name="Financial">'System Data'!$A$98:$A$100</definedName>
    <definedName name="FiscalYear">'System Data'!$A$11</definedName>
    <definedName name="FYEndGTFYStart">'System Data'!$A$20</definedName>
    <definedName name="HospitalList">'System Data'!$A$121:$C$189</definedName>
    <definedName name="HoursPerWeek">#REF!</definedName>
    <definedName name="HSDV01">'System Data'!$A$23</definedName>
    <definedName name="HSDV02">'System Data'!$A$24</definedName>
    <definedName name="HSDV03">'System Data'!$A$25</definedName>
    <definedName name="HSDV04">'System Data'!$A$26</definedName>
    <definedName name="HSDV05">'System Data'!$A$27</definedName>
    <definedName name="HSDV06">'System Data'!$A$28</definedName>
    <definedName name="HSDV07">'System Data'!$A$29</definedName>
    <definedName name="HSDV07_1">'System Data'!$O$29</definedName>
    <definedName name="HSDV07_10">'System Data'!$O$38</definedName>
    <definedName name="HSDV07_11">'System Data'!$O$39</definedName>
    <definedName name="HSDV07_12">'System Data'!$O$40</definedName>
    <definedName name="HSDV07_13">'System Data'!$O$41</definedName>
    <definedName name="HSDV07_14">'System Data'!$O$42</definedName>
    <definedName name="HSDV07_15">'System Data'!$O$43</definedName>
    <definedName name="HSDV07_16">'System Data'!$O$44</definedName>
    <definedName name="HSDV07_17">'System Data'!$O$45</definedName>
    <definedName name="HSDV07_18">'System Data'!$O$46</definedName>
    <definedName name="HSDV07_19">'System Data'!$O$47</definedName>
    <definedName name="HSDV07_2">'System Data'!$O$30</definedName>
    <definedName name="HSDV07_20">'System Data'!$O$48</definedName>
    <definedName name="HSDV07_21">'System Data'!$O$49</definedName>
    <definedName name="HSDV07_22">'System Data'!$O$50</definedName>
    <definedName name="HSDV07_23">'System Data'!$O$51</definedName>
    <definedName name="HSDV07_24">'System Data'!$O$52</definedName>
    <definedName name="HSDV07_25">'System Data'!$O$53</definedName>
    <definedName name="HSDV07_26">'System Data'!$O$54</definedName>
    <definedName name="HSDV07_27">'System Data'!$O$55</definedName>
    <definedName name="HSDV07_28">'System Data'!$O$56</definedName>
    <definedName name="HSDV07_29">'System Data'!$O$57</definedName>
    <definedName name="HSDV07_3">'System Data'!$O$31</definedName>
    <definedName name="HSDV07_30">'System Data'!$O$58</definedName>
    <definedName name="HSDV07_31">'System Data'!$O$59</definedName>
    <definedName name="HSDV07_32">'System Data'!$O$60</definedName>
    <definedName name="HSDV07_33">'System Data'!$O$61</definedName>
    <definedName name="HSDV07_34">'System Data'!$O$62</definedName>
    <definedName name="HSDV07_4">'System Data'!$O$32</definedName>
    <definedName name="HSDV07_5">'System Data'!$O$33</definedName>
    <definedName name="HSDV07_6">'System Data'!$O$34</definedName>
    <definedName name="HSDV07_7">'System Data'!$O$35</definedName>
    <definedName name="HSDV07_8">'System Data'!$O$36</definedName>
    <definedName name="HSDV07_9">'System Data'!$O$37</definedName>
    <definedName name="HSDV08">'System Data'!$A$30</definedName>
    <definedName name="HSDV09">'System Data'!$A$31</definedName>
    <definedName name="HSDV10">'System Data'!$A$32</definedName>
    <definedName name="HSDV10_1">'System Data'!$M$32</definedName>
    <definedName name="HSDV10_10">'System Data'!$M$41</definedName>
    <definedName name="HSDV10_11">'System Data'!$M$42</definedName>
    <definedName name="HSDV10_12">'System Data'!$M$43</definedName>
    <definedName name="HSDV10_13">'System Data'!$M$44</definedName>
    <definedName name="HSDV10_16">'System Data'!$M$45</definedName>
    <definedName name="HSDV10_17">'System Data'!$M$46</definedName>
    <definedName name="HSDV10_18">'System Data'!$M$47</definedName>
    <definedName name="HSDV10_19">'System Data'!$M$48</definedName>
    <definedName name="HSDV10_2">'System Data'!$M$33</definedName>
    <definedName name="HSDV10_20">'System Data'!$M$49</definedName>
    <definedName name="HSDV10_21">'System Data'!$M$50</definedName>
    <definedName name="HSDV10_22">'System Data'!$M$51</definedName>
    <definedName name="HSDV10_23">'System Data'!$M$52</definedName>
    <definedName name="HSDV10_24">'System Data'!$M$53</definedName>
    <definedName name="HSDV10_25">'System Data'!$M$54</definedName>
    <definedName name="HSDV10_26">'System Data'!$M$55</definedName>
    <definedName name="HSDV10_27">'System Data'!$M$56</definedName>
    <definedName name="HSDV10_28">'System Data'!$M$57</definedName>
    <definedName name="HSDV10_29">'System Data'!$M$58</definedName>
    <definedName name="HSDV10_3">'System Data'!$M$34</definedName>
    <definedName name="HSDV10_30">'System Data'!$M$59</definedName>
    <definedName name="HSDV10_31">'System Data'!$M$60</definedName>
    <definedName name="HSDV10_32">'System Data'!$M$61</definedName>
    <definedName name="HSDV10_33">'System Data'!$M$62</definedName>
    <definedName name="HSDV10_34">'System Data'!$M$63</definedName>
    <definedName name="HSDV10_35">'System Data'!$M$64</definedName>
    <definedName name="HSDV10_36">'System Data'!$M$65</definedName>
    <definedName name="HSDV10_37">'System Data'!$M$66</definedName>
    <definedName name="HSDV10_38">'System Data'!$M$67</definedName>
    <definedName name="HSDV10_39">'System Data'!$M$68</definedName>
    <definedName name="HSDV10_4">'System Data'!$M$35</definedName>
    <definedName name="HSDV10_40">'System Data'!$M$69</definedName>
    <definedName name="HSDV10_5">'System Data'!$M$36</definedName>
    <definedName name="HSDV10_6">'System Data'!$M$37</definedName>
    <definedName name="HSDV10_7">'System Data'!$M$38</definedName>
    <definedName name="HSDV10_8">'System Data'!$M$39</definedName>
    <definedName name="HSDV10_9">'System Data'!$M$40</definedName>
    <definedName name="HSDV11">'System Data'!$A$33</definedName>
    <definedName name="HSDV11_1">'System Data'!$K$33</definedName>
    <definedName name="HSDV11_10">'System Data'!$K$42</definedName>
    <definedName name="HSDV11_11">'System Data'!$K$43</definedName>
    <definedName name="HSDV11_12">'System Data'!$K$44</definedName>
    <definedName name="HSDV11_13">'System Data'!$K$45</definedName>
    <definedName name="HSDV11_14">'System Data'!#REF!</definedName>
    <definedName name="HSDV11_16">'System Data'!$K$46</definedName>
    <definedName name="HSDV11_17">'System Data'!$K$47</definedName>
    <definedName name="HSDV11_18">'System Data'!$K$48</definedName>
    <definedName name="HSDV11_19">'System Data'!$K$49</definedName>
    <definedName name="HSDV11_2">'System Data'!$K$34</definedName>
    <definedName name="HSDV11_20">'System Data'!$K$50</definedName>
    <definedName name="HSDV11_21">'System Data'!$K$51</definedName>
    <definedName name="HSDV11_22">'System Data'!$K$52</definedName>
    <definedName name="HSDV11_23">'System Data'!$K$53</definedName>
    <definedName name="HSDV11_24">'System Data'!$K$54</definedName>
    <definedName name="HSDV11_25">'System Data'!$K$55</definedName>
    <definedName name="HSDV11_26">'System Data'!$K$56</definedName>
    <definedName name="HSDV11_27">'System Data'!$K$57</definedName>
    <definedName name="HSDV11_28">'System Data'!$K$58</definedName>
    <definedName name="HSDV11_29">'System Data'!$K$59</definedName>
    <definedName name="HSDV11_3">'System Data'!$K$35</definedName>
    <definedName name="HSDV11_30">'System Data'!$K$60</definedName>
    <definedName name="HSDV11_31">'System Data'!$K$61</definedName>
    <definedName name="HSDV11_32">'System Data'!$K$62</definedName>
    <definedName name="HSDV11_33">'System Data'!$K$63</definedName>
    <definedName name="HSDV11_34">'System Data'!$K$64</definedName>
    <definedName name="HSDV11_35">'System Data'!$K$65</definedName>
    <definedName name="HSDV11_36">'System Data'!$K$66</definedName>
    <definedName name="HSDV11_37">'System Data'!$K$67</definedName>
    <definedName name="HSDV11_38">'System Data'!$K$68</definedName>
    <definedName name="HSDV11_39">'System Data'!$K$69</definedName>
    <definedName name="HSDV11_4">'System Data'!$K$36</definedName>
    <definedName name="HSDV11_40">'System Data'!$K$70</definedName>
    <definedName name="HSDV11_5">'System Data'!$K$37</definedName>
    <definedName name="HSDV11_6">'System Data'!$K$38</definedName>
    <definedName name="HSDV11_7">'System Data'!$K$39</definedName>
    <definedName name="HSDV11_8">'System Data'!$K$40</definedName>
    <definedName name="HSDV11_9">'System Data'!$K$41</definedName>
    <definedName name="HSDV12">'System Data'!$A$34</definedName>
    <definedName name="HSDV13">'System Data'!$A$35</definedName>
    <definedName name="HSDV13_1">'System Data'!$I$35</definedName>
    <definedName name="HSDV13_10">'System Data'!$I$44</definedName>
    <definedName name="HSDV13_11">'System Data'!$I$45</definedName>
    <definedName name="HSDV13_12">'System Data'!$I$46</definedName>
    <definedName name="HSDV13_13">'System Data'!$I$47</definedName>
    <definedName name="HSDV13_16">'System Data'!$I$48</definedName>
    <definedName name="HSDV13_17">'System Data'!$I$49</definedName>
    <definedName name="HSDV13_18">'System Data'!$I$50</definedName>
    <definedName name="HSDV13_19">'System Data'!$I$51</definedName>
    <definedName name="HSDV13_2">'System Data'!$I$36</definedName>
    <definedName name="HSDV13_20">'System Data'!$I$52</definedName>
    <definedName name="HSDV13_21">'System Data'!$I$53</definedName>
    <definedName name="HSDV13_22">'System Data'!$I$54</definedName>
    <definedName name="HSDV13_23">'System Data'!$I$55</definedName>
    <definedName name="HSDV13_24">'System Data'!$I$56</definedName>
    <definedName name="HSDV13_25">'System Data'!$I$57</definedName>
    <definedName name="HSDV13_26">'System Data'!$I$58</definedName>
    <definedName name="HSDV13_27">'System Data'!$I$59</definedName>
    <definedName name="HSDV13_28">'System Data'!$I$60</definedName>
    <definedName name="HSDV13_29">'System Data'!$I$61</definedName>
    <definedName name="HSDV13_3">'System Data'!$I$37</definedName>
    <definedName name="HSDV13_30">'System Data'!$I$62</definedName>
    <definedName name="HSDV13_31">'System Data'!$I$63</definedName>
    <definedName name="HSDV13_32">'System Data'!$I$64</definedName>
    <definedName name="HSDV13_33">'System Data'!$I$65</definedName>
    <definedName name="HSDV13_34">'System Data'!$I$66</definedName>
    <definedName name="HSDV13_35">'System Data'!$I$67</definedName>
    <definedName name="HSDV13_36">'System Data'!$I$68</definedName>
    <definedName name="HSDV13_37">'System Data'!$I$69</definedName>
    <definedName name="HSDV13_38">'System Data'!$I$70</definedName>
    <definedName name="HSDV13_39">'System Data'!$I$71</definedName>
    <definedName name="HSDV13_4">'System Data'!$I$38</definedName>
    <definedName name="HSDV13_40">'System Data'!$I$72</definedName>
    <definedName name="HSDV13_5">'System Data'!$I$39</definedName>
    <definedName name="HSDV13_6">'System Data'!$I$40</definedName>
    <definedName name="HSDV13_7">'System Data'!$I$41</definedName>
    <definedName name="HSDV13_8">'System Data'!$I$42</definedName>
    <definedName name="HSDV13_9">'System Data'!$I$43</definedName>
    <definedName name="HSDV14">'System Data'!$A$36</definedName>
    <definedName name="HSDV14_1">'System Data'!$G$36</definedName>
    <definedName name="HSDV14_10">'System Data'!$G$45</definedName>
    <definedName name="HSDV14_11">'System Data'!$G$46</definedName>
    <definedName name="HSDV14_12">'System Data'!$G$47</definedName>
    <definedName name="HSDV14_13">'System Data'!$G$48</definedName>
    <definedName name="HSDV14_16">'System Data'!$G$49</definedName>
    <definedName name="HSDV14_17">'System Data'!$G$50</definedName>
    <definedName name="HSDV14_18">'System Data'!$G$51</definedName>
    <definedName name="HSDV14_19">'System Data'!$G$52</definedName>
    <definedName name="HSDV14_2">'System Data'!$G$37</definedName>
    <definedName name="HSDV14_20">'System Data'!$G$53</definedName>
    <definedName name="HSDV14_21">'System Data'!$G$54</definedName>
    <definedName name="HSDV14_22">'System Data'!$G$55</definedName>
    <definedName name="HSDV14_23">'System Data'!$G$56</definedName>
    <definedName name="HSDV14_24">'System Data'!$G$57</definedName>
    <definedName name="HSDV14_25">'System Data'!$G$58</definedName>
    <definedName name="HSDV14_26">'System Data'!$G$59</definedName>
    <definedName name="HSDV14_27">'System Data'!$G$60</definedName>
    <definedName name="HSDV14_28">'System Data'!$G$61</definedName>
    <definedName name="HSDV14_29">'System Data'!$G$62</definedName>
    <definedName name="HSDV14_3">'System Data'!$G$38</definedName>
    <definedName name="HSDV14_30">'System Data'!$G$63</definedName>
    <definedName name="HSDV14_31">'System Data'!$G$64</definedName>
    <definedName name="HSDV14_32">'System Data'!$G$65</definedName>
    <definedName name="HSDV14_33">'System Data'!$G$66</definedName>
    <definedName name="HSDV14_34">'System Data'!$G$67</definedName>
    <definedName name="HSDV14_35">'System Data'!$G$68</definedName>
    <definedName name="HSDV14_36">'System Data'!$G$69</definedName>
    <definedName name="HSDV14_37">'System Data'!$G$70</definedName>
    <definedName name="HSDV14_38">'System Data'!$G$71</definedName>
    <definedName name="HSDV14_39">'System Data'!$G$72</definedName>
    <definedName name="HSDV14_4">'System Data'!$G$39</definedName>
    <definedName name="HSDV14_40">'System Data'!$G$73</definedName>
    <definedName name="HSDV14_5">'System Data'!$G$40</definedName>
    <definedName name="HSDV14_6">'System Data'!$G$41</definedName>
    <definedName name="HSDV14_7">'System Data'!$G$42</definedName>
    <definedName name="HSDV14_8">'System Data'!$G$43</definedName>
    <definedName name="HSDV14_9">'System Data'!$G$44</definedName>
    <definedName name="HSDV15">'System Data'!$A$37</definedName>
    <definedName name="HSDV15_1">'System Data'!$E$37</definedName>
    <definedName name="HSDV15_10">'System Data'!$E$46</definedName>
    <definedName name="HSDV15_11">'System Data'!$E$47</definedName>
    <definedName name="HSDV15_12">'System Data'!$E$48</definedName>
    <definedName name="HSDV15_13">'System Data'!$E$49</definedName>
    <definedName name="HSDV15_14">'System Data'!#REF!</definedName>
    <definedName name="HSDV15_16">'System Data'!$E$50</definedName>
    <definedName name="HSDV15_17">'System Data'!$E$51</definedName>
    <definedName name="HSDV15_18">'System Data'!$E$52</definedName>
    <definedName name="HSDV15_19">'System Data'!$E$53</definedName>
    <definedName name="HSDV15_2">'System Data'!$E$38</definedName>
    <definedName name="HSDV15_20">'System Data'!$E$54</definedName>
    <definedName name="HSDV15_21">'System Data'!$E$55</definedName>
    <definedName name="HSDV15_22">'System Data'!$E$56</definedName>
    <definedName name="HSDV15_23">'System Data'!$E$57</definedName>
    <definedName name="HSDV15_24">'System Data'!$E$58</definedName>
    <definedName name="HSDV15_25">'System Data'!$E$59</definedName>
    <definedName name="HSDV15_26">'System Data'!$E$60</definedName>
    <definedName name="HSDV15_27">'System Data'!$E$61</definedName>
    <definedName name="HSDV15_28">'System Data'!$E$62</definedName>
    <definedName name="HSDV15_29">'System Data'!$E$63</definedName>
    <definedName name="HSDV15_3">'System Data'!$E$39</definedName>
    <definedName name="HSDV15_30">'System Data'!$E$64</definedName>
    <definedName name="HSDV15_31">'System Data'!$E$65</definedName>
    <definedName name="HSDV15_32">'System Data'!$E$66</definedName>
    <definedName name="HSDV15_33">'System Data'!$E$67</definedName>
    <definedName name="HSDV15_34">'System Data'!$E$68</definedName>
    <definedName name="HSDV15_35">'System Data'!$E$69</definedName>
    <definedName name="HSDV15_36">'System Data'!$E$70</definedName>
    <definedName name="HSDV15_37">'System Data'!$E$71</definedName>
    <definedName name="HSDV15_38">'System Data'!$E$72</definedName>
    <definedName name="HSDV15_39">'System Data'!$E$73</definedName>
    <definedName name="HSDV15_4">'System Data'!$E$40</definedName>
    <definedName name="HSDV15_40">'System Data'!$E$74</definedName>
    <definedName name="HSDV15_5">'System Data'!$E$41</definedName>
    <definedName name="HSDV15_6">'System Data'!$E$42</definedName>
    <definedName name="HSDV15_7">'System Data'!$E$43</definedName>
    <definedName name="HSDV15_8">'System Data'!$E$44</definedName>
    <definedName name="HSDV15_9">'System Data'!$E$45</definedName>
    <definedName name="HSDV16">'System Data'!$A$38</definedName>
    <definedName name="HSDV16_1">'System Data'!$C$38</definedName>
    <definedName name="HSDV16_10">'System Data'!$C$47</definedName>
    <definedName name="HSDV16_11">'System Data'!$C$48</definedName>
    <definedName name="HSDV16_12">'System Data'!$C$49</definedName>
    <definedName name="HSDV16_13">'System Data'!$C$50</definedName>
    <definedName name="HSDV16_14">'System Data'!#REF!</definedName>
    <definedName name="HSDV16_16">'System Data'!$C$51</definedName>
    <definedName name="HSDV16_17">'System Data'!$C$52</definedName>
    <definedName name="HSDV16_18">'System Data'!$C$53</definedName>
    <definedName name="HSDV16_19">'System Data'!$C$54</definedName>
    <definedName name="HSDV16_2">'System Data'!$C$39</definedName>
    <definedName name="HSDV16_20">'System Data'!$C$55</definedName>
    <definedName name="HSDV16_21">'System Data'!$C$56</definedName>
    <definedName name="HSDV16_22">'System Data'!$C$57</definedName>
    <definedName name="HSDV16_23">'System Data'!$C$58</definedName>
    <definedName name="HSDV16_24">'System Data'!$C$59</definedName>
    <definedName name="HSDV16_25">'System Data'!$C$60</definedName>
    <definedName name="HSDV16_26">'System Data'!$C$61</definedName>
    <definedName name="HSDV16_27">'System Data'!$C$62</definedName>
    <definedName name="HSDV16_28">'System Data'!$C$63</definedName>
    <definedName name="HSDV16_29">'System Data'!$C$64</definedName>
    <definedName name="HSDV16_3">'System Data'!$C$40</definedName>
    <definedName name="HSDV16_30">'System Data'!$C$65</definedName>
    <definedName name="HSDV16_31">'System Data'!$C$66</definedName>
    <definedName name="HSDV16_32">'System Data'!$C$67</definedName>
    <definedName name="HSDV16_33">'System Data'!$C$68</definedName>
    <definedName name="HSDV16_34">'System Data'!$C$69</definedName>
    <definedName name="HSDV16_35">'System Data'!$C$70</definedName>
    <definedName name="HSDV16_36">'System Data'!$C$71</definedName>
    <definedName name="HSDV16_37">'System Data'!$C$72</definedName>
    <definedName name="HSDV16_38">'System Data'!$C$73</definedName>
    <definedName name="HSDV16_39">'System Data'!$C$74</definedName>
    <definedName name="HSDV16_4">'System Data'!$C$41</definedName>
    <definedName name="HSDV16_40">'System Data'!$C$75</definedName>
    <definedName name="HSDV16_5">'System Data'!$C$42</definedName>
    <definedName name="HSDV16_6">'System Data'!$C$43</definedName>
    <definedName name="HSDV16_7">'System Data'!$C$44</definedName>
    <definedName name="HSDV16_8">'System Data'!$C$45</definedName>
    <definedName name="HSDV16_9">'System Data'!$C$46</definedName>
    <definedName name="HSDV17">'System Data'!$A$76</definedName>
    <definedName name="HSDV18">'System Data'!$A$77</definedName>
    <definedName name="HSDV19">'System Data'!$A$78</definedName>
    <definedName name="HSDV20">'System Data'!$A$79</definedName>
    <definedName name="HSDV21">'System Data'!$A$80</definedName>
    <definedName name="HSDV21_1">'System Data'!$I$77</definedName>
    <definedName name="HSDV21_2">'System Data'!$I$78</definedName>
    <definedName name="HSDV21_3">'System Data'!$I$79</definedName>
    <definedName name="HSDV21_4">'System Data'!$I$80</definedName>
    <definedName name="HSDV22">'System Data'!$A$81</definedName>
    <definedName name="HSDV22_1">'System Data'!$K$78</definedName>
    <definedName name="HSDV22_2">'System Data'!$K$79</definedName>
    <definedName name="HSDV22_3">'System Data'!$K$80</definedName>
    <definedName name="HSDV22_4">'System Data'!$K$81</definedName>
    <definedName name="HSDV23">'System Data'!$A$82</definedName>
    <definedName name="HSDV23_1">'System Data'!$M$79</definedName>
    <definedName name="HSDV23_2">'System Data'!$M$80</definedName>
    <definedName name="HSDV23_3">'System Data'!$M$81</definedName>
    <definedName name="HSDV23_4">'System Data'!$M$82</definedName>
    <definedName name="Legal">'System Data'!$A$92:$A$95</definedName>
    <definedName name="MassHealthProviderID">'Revenue Report'!$C$10</definedName>
    <definedName name="Maximum2DecimalInputValue">'System Data'!$A$8</definedName>
    <definedName name="MaximumDateInputValue">'System Data'!$A$4</definedName>
    <definedName name="MaximumDollarInputValue">'System Data'!$A$6</definedName>
    <definedName name="MaximumTimeInputValue">'System Data'!$A$2</definedName>
    <definedName name="Minimum2DecimalInputValue">'System Data'!$A$7</definedName>
    <definedName name="MinimumDateInputValue">'System Data'!$A$3</definedName>
    <definedName name="MinimumDollarInputValue">'System Data'!$A$5</definedName>
    <definedName name="MinimumTimeInputValue">'System Data'!$A$1</definedName>
    <definedName name="NAR">'System Data'!$A$21</definedName>
    <definedName name="OnSaveFlag">'System Data'!$A$12</definedName>
    <definedName name="OrganizationName">'Provider List'!$B$4:$B$5</definedName>
    <definedName name="OrgID" localSheetId="2">'Provider List'!#REF!</definedName>
    <definedName name="OrgID">'System Data'!$A$10</definedName>
    <definedName name="OtherCostReport">'System Data'!$A$122:$A$126</definedName>
    <definedName name="_xlnm.Print_Area" localSheetId="2">'Provider List'!$B$3:$B$5</definedName>
    <definedName name="_xlnm.Print_Area" localSheetId="0">'Revenue Report'!$B$1:$H$39</definedName>
    <definedName name="_xlnm.Print_Titles" localSheetId="0">'Revenue Report'!$1:$4</definedName>
    <definedName name="ProgramType">'System Data'!$A$116:$A$119</definedName>
    <definedName name="ProviderList">'System Data'!$A$138:$C$298</definedName>
    <definedName name="ProviderName">'Revenue Report'!$C$8</definedName>
    <definedName name="ProviderNameHeader">'System Data'!$A$17</definedName>
    <definedName name="ProviderNameList">'System Data'!$A$137:$A$298</definedName>
    <definedName name="ReportYear">[1]Lookup!$L$2</definedName>
    <definedName name="TF">'System Data'!$A$112:$A$113</definedName>
    <definedName name="UnregisteredAgency" localSheetId="2">'Provider List'!$B$4</definedName>
    <definedName name="ValidationRangeTab3">#REF!,#REF!,#REF!,#REF!,#REF!</definedName>
    <definedName name="vFileName">'System Data'!$A$86</definedName>
    <definedName name="vHSDVPassed">'System Data'!$A$83</definedName>
    <definedName name="vPromptText">'System Data'!$A$18</definedName>
    <definedName name="vProviderName">'System Data'!$A$14</definedName>
    <definedName name="vRequiredFields">'System Data'!$A$88</definedName>
    <definedName name="vRequiredFieldsSelected">'System Data'!$A$85</definedName>
    <definedName name="YN">'System Data'!$A$129:$A$131</definedName>
    <definedName name="Z_685A2E79_1796_44F8_B950_02A0300E5822_.wvu.PrintArea" localSheetId="2" hidden="1">'Provider List'!$B$3:$B$5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" i="40" l="1"/>
  <c r="O2" i="40"/>
  <c r="N2" i="40"/>
  <c r="M2" i="40"/>
  <c r="L2" i="40"/>
  <c r="K2" i="40"/>
  <c r="J2" i="40"/>
  <c r="I2" i="40"/>
  <c r="H2" i="40"/>
  <c r="D2" i="40"/>
  <c r="G2" i="40"/>
  <c r="F2" i="40"/>
  <c r="E2" i="40"/>
  <c r="C2" i="40"/>
  <c r="B2" i="40"/>
  <c r="B3" i="19"/>
  <c r="A2" i="40"/>
  <c r="AV2" i="40"/>
  <c r="AW2" i="40"/>
  <c r="AX2" i="40"/>
  <c r="AY2" i="40"/>
  <c r="AQ2" i="40"/>
  <c r="AR2" i="40"/>
  <c r="AS2" i="40"/>
  <c r="AT2" i="40"/>
  <c r="AL2" i="40"/>
  <c r="AM2" i="40"/>
  <c r="AN2" i="40"/>
  <c r="AO2" i="40"/>
  <c r="AJ2" i="40"/>
  <c r="AG2" i="40"/>
  <c r="AH2" i="40"/>
  <c r="AI2" i="40"/>
  <c r="AB2" i="40"/>
  <c r="AC2" i="40"/>
  <c r="AD2" i="40"/>
  <c r="AE2" i="40"/>
  <c r="W2" i="40"/>
  <c r="X2" i="40"/>
  <c r="Y2" i="40"/>
  <c r="Z2" i="40"/>
  <c r="S2" i="40"/>
  <c r="T2" i="40"/>
  <c r="U2" i="40"/>
  <c r="R2" i="40"/>
  <c r="D29" i="19"/>
  <c r="Q2" i="40" s="1"/>
  <c r="D30" i="19"/>
  <c r="V2" i="40" s="1"/>
  <c r="D31" i="19"/>
  <c r="AA2" i="40" s="1"/>
  <c r="D32" i="19"/>
  <c r="AF2" i="40" s="1"/>
  <c r="D33" i="19"/>
  <c r="AK2" i="40" s="1"/>
  <c r="D34" i="19"/>
  <c r="AP2" i="40" s="1"/>
  <c r="D35" i="19"/>
  <c r="AU2" i="40" s="1"/>
  <c r="E36" i="19"/>
  <c r="BA2" i="40" s="1"/>
  <c r="F36" i="19"/>
  <c r="BB2" i="40" s="1"/>
  <c r="G36" i="19"/>
  <c r="BC2" i="40" s="1"/>
  <c r="H36" i="19"/>
  <c r="BD2" i="40" s="1"/>
  <c r="D36" i="19" l="1"/>
  <c r="AZ2" i="40" s="1"/>
  <c r="A11" i="25"/>
  <c r="A30" i="25" l="1"/>
  <c r="C39" i="25" l="1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38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38" i="25"/>
  <c r="E39" i="25"/>
  <c r="E40" i="25"/>
  <c r="E41" i="25"/>
  <c r="E42" i="25"/>
  <c r="E43" i="25"/>
  <c r="E45" i="25"/>
  <c r="E46" i="25"/>
  <c r="E47" i="25"/>
  <c r="E48" i="25"/>
  <c r="E49" i="25"/>
  <c r="E50" i="25"/>
  <c r="E37" i="25"/>
  <c r="A38" i="25" l="1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36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48" i="25"/>
  <c r="I36" i="25"/>
  <c r="I37" i="25"/>
  <c r="I38" i="25"/>
  <c r="I39" i="25"/>
  <c r="I40" i="25"/>
  <c r="I41" i="25"/>
  <c r="I43" i="25"/>
  <c r="I44" i="25"/>
  <c r="I45" i="25"/>
  <c r="I46" i="25"/>
  <c r="I47" i="25"/>
  <c r="I35" i="25"/>
  <c r="K69" i="25"/>
  <c r="K70" i="25"/>
  <c r="K68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M63" i="25"/>
  <c r="M64" i="25"/>
  <c r="M65" i="25"/>
  <c r="M66" i="25"/>
  <c r="M67" i="25"/>
  <c r="M68" i="25"/>
  <c r="M69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45" i="25"/>
  <c r="A36" i="25" l="1"/>
  <c r="K45" i="25"/>
  <c r="K44" i="25"/>
  <c r="K43" i="25"/>
  <c r="K42" i="25"/>
  <c r="K41" i="25"/>
  <c r="K39" i="25"/>
  <c r="K38" i="25"/>
  <c r="K37" i="25"/>
  <c r="K36" i="25"/>
  <c r="K35" i="25"/>
  <c r="K34" i="25"/>
  <c r="K33" i="25"/>
  <c r="M44" i="25"/>
  <c r="M43" i="25"/>
  <c r="M42" i="25"/>
  <c r="M41" i="25"/>
  <c r="M40" i="25"/>
  <c r="M38" i="25"/>
  <c r="M37" i="25"/>
  <c r="M36" i="25"/>
  <c r="M35" i="25"/>
  <c r="M34" i="25"/>
  <c r="M33" i="25"/>
  <c r="M32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O36" i="25"/>
  <c r="O35" i="25"/>
  <c r="O34" i="25"/>
  <c r="O33" i="25"/>
  <c r="O32" i="25"/>
  <c r="O31" i="25"/>
  <c r="O30" i="25"/>
  <c r="O29" i="25"/>
  <c r="A29" i="25" l="1"/>
  <c r="A88" i="25" l="1"/>
  <c r="A24" i="25"/>
  <c r="I80" i="25" l="1"/>
  <c r="I79" i="25"/>
  <c r="I78" i="25"/>
  <c r="I77" i="25"/>
  <c r="A80" i="25" l="1"/>
  <c r="K81" i="25"/>
  <c r="K80" i="25"/>
  <c r="K79" i="25"/>
  <c r="K78" i="25"/>
  <c r="A81" i="25" l="1"/>
  <c r="M82" i="25"/>
  <c r="M81" i="25"/>
  <c r="M80" i="25"/>
  <c r="M79" i="25"/>
  <c r="A82" i="25" l="1"/>
  <c r="A79" i="25"/>
  <c r="A19" i="25" l="1"/>
  <c r="A20" i="25" l="1"/>
  <c r="O49" i="25" l="1"/>
  <c r="O50" i="25"/>
  <c r="O51" i="25"/>
  <c r="O52" i="25"/>
  <c r="O53" i="25"/>
  <c r="O54" i="25"/>
  <c r="O55" i="25"/>
  <c r="O59" i="25"/>
  <c r="O60" i="25"/>
  <c r="O61" i="25"/>
  <c r="O62" i="25"/>
  <c r="O56" i="25"/>
  <c r="O57" i="25"/>
  <c r="O58" i="25"/>
  <c r="A77" i="25" l="1"/>
  <c r="A23" i="25" l="1"/>
  <c r="A78" i="25" l="1"/>
  <c r="A28" i="25" l="1"/>
  <c r="A26" i="25" l="1"/>
  <c r="A25" i="25"/>
  <c r="A27" i="25" l="1"/>
  <c r="A14" i="25"/>
  <c r="A10" i="25" l="1"/>
  <c r="A86" i="25" s="1"/>
  <c r="C10" i="25"/>
  <c r="D10" i="25" s="1"/>
  <c r="A13" i="25"/>
  <c r="A17" i="25" l="1"/>
  <c r="A85" i="25"/>
  <c r="A31" i="25" l="1"/>
  <c r="E44" i="25"/>
  <c r="A37" i="25" s="1"/>
  <c r="A34" i="25" l="1"/>
  <c r="I42" i="25"/>
  <c r="A35" i="25" s="1"/>
  <c r="M39" i="25" l="1"/>
  <c r="A32" i="25" s="1"/>
  <c r="K40" i="25" l="1"/>
  <c r="A33" i="25" s="1"/>
  <c r="A76" i="25"/>
  <c r="A84" i="25" l="1"/>
  <c r="A83" i="2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ALLDHCFP\ITG\DATABASE\CostReports\AFC\Database\DBFiles\AFCCRDATA.mdb" odcFile="C:\Users\tfaiella\Documents\My Data Sources\AFCCRDATA.odc" keepAlive="1" name="AFCCRDATA" type="5" refreshedVersion="0" saveData="1">
    <dbPr connection="Provider=Microsoft.ACE.OLEDB.12.0;User ID=Admin;Data Source=G:\ALLDHCFP\ITG\DATABASE\CostReports\AFC\Database\DBFiles\AFCCRDAT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AFCFilers" commandType="3"/>
  </connection>
</connections>
</file>

<file path=xl/sharedStrings.xml><?xml version="1.0" encoding="utf-8"?>
<sst xmlns="http://schemas.openxmlformats.org/spreadsheetml/2006/main" count="744" uniqueCount="663">
  <si>
    <t>FY22 Ambulance Revenue Report</t>
  </si>
  <si>
    <r>
      <rPr>
        <b/>
        <vertAlign val="superscript"/>
        <sz val="10"/>
        <color theme="0"/>
        <rFont val="Edwardian Script ITC"/>
        <family val="4"/>
      </rPr>
      <t>R</t>
    </r>
    <r>
      <rPr>
        <b/>
        <vertAlign val="superscript"/>
        <sz val="4"/>
        <color theme="0"/>
        <rFont val="Edwardian Script ITC"/>
        <family val="4"/>
      </rPr>
      <t>.5-0</t>
    </r>
    <r>
      <rPr>
        <b/>
        <vertAlign val="superscript"/>
        <sz val="10"/>
        <color theme="0"/>
        <rFont val="Edwardian Script ITC"/>
        <family val="4"/>
      </rPr>
      <t xml:space="preserve"> Industries Inc.</t>
    </r>
  </si>
  <si>
    <t>Organization Information</t>
  </si>
  <si>
    <t>Provider Name</t>
  </si>
  <si>
    <t>Access Ambulance Service</t>
  </si>
  <si>
    <t>Federal Employee ID Number (FEIN)</t>
  </si>
  <si>
    <t>MassHealth Provider ID</t>
  </si>
  <si>
    <t>National Provider Identifier (NPI)</t>
  </si>
  <si>
    <t>Mailing Address</t>
  </si>
  <si>
    <t>City</t>
  </si>
  <si>
    <t>State</t>
  </si>
  <si>
    <t>Zip Code</t>
  </si>
  <si>
    <t>Main Phone Number</t>
  </si>
  <si>
    <t>Fiscal Year Ending</t>
  </si>
  <si>
    <t xml:space="preserve">Name </t>
  </si>
  <si>
    <t>Title</t>
  </si>
  <si>
    <t>Phone Number</t>
  </si>
  <si>
    <t>Extension</t>
  </si>
  <si>
    <t>E-mail Address</t>
  </si>
  <si>
    <t>Fax Number</t>
  </si>
  <si>
    <t>Revenue Category</t>
  </si>
  <si>
    <t>TOTAL</t>
  </si>
  <si>
    <t>ADVANCED LIFE SUPPORT EMERGENCY</t>
  </si>
  <si>
    <t>ADVANCED LIFE SUPPORT NON- EMERGENCY</t>
  </si>
  <si>
    <t>BASIC LIFE SUPPORT EMERGENCY</t>
  </si>
  <si>
    <t>BASIC LIFE SUPPORT NON-EMERGENCY</t>
  </si>
  <si>
    <t>Self-Pay / Private Pay</t>
  </si>
  <si>
    <t>Medicare</t>
  </si>
  <si>
    <t>Medicaid</t>
  </si>
  <si>
    <t>Commercial (Blue Cross, HMO, Other Third Party)</t>
  </si>
  <si>
    <t>Contracts (PPS, DRG or Other)</t>
  </si>
  <si>
    <t>Municipal Subsidy</t>
  </si>
  <si>
    <t>All Other Payers</t>
  </si>
  <si>
    <t>Ambulance</t>
  </si>
  <si>
    <t>Wheelchair Van</t>
  </si>
  <si>
    <t>Ambulance and Wheelchair Van</t>
  </si>
  <si>
    <t>Air Ambulance</t>
  </si>
  <si>
    <t>Provider List</t>
  </si>
  <si>
    <t>Org ID</t>
  </si>
  <si>
    <t>Organization Name</t>
  </si>
  <si>
    <t>Select your provider name.</t>
  </si>
  <si>
    <t>A&amp;M Taxi</t>
  </si>
  <si>
    <t>Aaron's</t>
  </si>
  <si>
    <t>Action Ambulance Service, Inc.</t>
  </si>
  <si>
    <t>Acushnet Emergency Medical Service</t>
  </si>
  <si>
    <t>Adams Ambulance Service</t>
  </si>
  <si>
    <t>Agawam Ambulance Service</t>
  </si>
  <si>
    <t>AirMed International LLC</t>
  </si>
  <si>
    <t>Alert Ambulance Service, Inc.</t>
  </si>
  <si>
    <t>Alternative Transportation Systems</t>
  </si>
  <si>
    <t>American Ambulance, Inc.</t>
  </si>
  <si>
    <t>American Ambulance Service, Inc.</t>
  </si>
  <si>
    <t>American Medical Response of Massachusetts, Inc.</t>
  </si>
  <si>
    <t>Angels Ambulance, Inc.</t>
  </si>
  <si>
    <t>Arlington Rescue</t>
  </si>
  <si>
    <t>Armstrong Ambulance Service</t>
  </si>
  <si>
    <t>Ashby Ambulance &amp; Rescue</t>
  </si>
  <si>
    <t>Ashfield Ambulance Service</t>
  </si>
  <si>
    <t>Athol (Orange Cab)</t>
  </si>
  <si>
    <t>Atlantic Ambulance Service</t>
  </si>
  <si>
    <t>Ayer Ambulance Service</t>
  </si>
  <si>
    <t>B K Transportation Ltd.</t>
  </si>
  <si>
    <t>Baker Transportation</t>
  </si>
  <si>
    <t>Barnstable Rescue Squad</t>
  </si>
  <si>
    <t>Barre Ambulance Service</t>
  </si>
  <si>
    <t>Baystate Health Ambulance</t>
  </si>
  <si>
    <t>Beauport Ambulance Service, Inc.</t>
  </si>
  <si>
    <t>Berlin Emergency Rescue Squad</t>
  </si>
  <si>
    <t>Best Ride INC.</t>
  </si>
  <si>
    <t>Better Community Living, Inc.</t>
  </si>
  <si>
    <t>Better Community Living, Inc. - Ambulance</t>
  </si>
  <si>
    <t>Beverly Civil Defense</t>
  </si>
  <si>
    <t>Billerica Ambulance Service</t>
  </si>
  <si>
    <t>Bill's Taxi Service, Inc.</t>
  </si>
  <si>
    <t>BMT Company Corp</t>
  </si>
  <si>
    <t>Bolton Volunteer Ambulance Squad</t>
  </si>
  <si>
    <t>Boston Emergency Medical Services</t>
  </si>
  <si>
    <t>Boston MedFlight</t>
  </si>
  <si>
    <t>Braintree Blue Cab (RAZ Inc)</t>
  </si>
  <si>
    <t>Brandeis Emergency Medical Corps</t>
  </si>
  <si>
    <t>Brewster Ambulance Service, Inc.</t>
  </si>
  <si>
    <t>Bridgewater State College Police Department Emergency Medical Services</t>
  </si>
  <si>
    <t>Brimfield Ambulance Service, Inc.</t>
  </si>
  <si>
    <t>Brookfield Emergency Squad</t>
  </si>
  <si>
    <t>Brown's Transportation Services, Inc.</t>
  </si>
  <si>
    <t>Busy Bee Transportation Inc</t>
  </si>
  <si>
    <t>Butlee's Handicap Adventures Corp.</t>
  </si>
  <si>
    <t>Cape Cod Medical Enterprises, Inc. - Cape Cod Ambulance</t>
  </si>
  <si>
    <t>Cape Cod Wheelchair Transit</t>
  </si>
  <si>
    <t>Carver Ambulance Service</t>
  </si>
  <si>
    <t>Cataldo Ambulance Service, Inc.</t>
  </si>
  <si>
    <t>Centerville-Osterville-Marston Mills</t>
  </si>
  <si>
    <t>Central Wheelchair and Van Transportation, Inc.</t>
  </si>
  <si>
    <t>Chair Car Services Inc.</t>
  </si>
  <si>
    <t>Chair-To-There</t>
  </si>
  <si>
    <t>Charlton Shuttle</t>
  </si>
  <si>
    <t>Children's Hospital Boston Ambulance Services</t>
  </si>
  <si>
    <t>CJT Transport</t>
  </si>
  <si>
    <t>Client Care Solutions, Inc.</t>
  </si>
  <si>
    <t>Clinton Livery, Inc</t>
  </si>
  <si>
    <t>CMARC, Inc</t>
  </si>
  <si>
    <t>Coastal Medical Transportation Services</t>
  </si>
  <si>
    <t>Colrain Volunteer Ambulance Association</t>
  </si>
  <si>
    <t>Community Chair Car</t>
  </si>
  <si>
    <t>Community EMS, Inc.</t>
  </si>
  <si>
    <t>Concern Company, Inc.</t>
  </si>
  <si>
    <t>County Ambulance Service</t>
  </si>
  <si>
    <t>County Rainbow Taxi, Inc.</t>
  </si>
  <si>
    <t>Cowens Transportation</t>
  </si>
  <si>
    <t>Cross Roads Trolley, Inc.</t>
  </si>
  <si>
    <t>Dalton Ambulance and Rescue, Inc.</t>
  </si>
  <si>
    <t>Deerfield Emergency Rescue</t>
  </si>
  <si>
    <t>Dial-A-Bat</t>
  </si>
  <si>
    <t>E.M.T. Corporation</t>
  </si>
  <si>
    <t>EasCare Ambulance Service</t>
  </si>
  <si>
    <t>Eastern Ambulance Service</t>
  </si>
  <si>
    <t>Eastern Mass Transportation Services</t>
  </si>
  <si>
    <t>Elite Transportation, Inc.</t>
  </si>
  <si>
    <t>Emerson Hospital Emergency Medical Services</t>
  </si>
  <si>
    <t>Essex Group Transportation, Inc.</t>
  </si>
  <si>
    <t>Events EMS, Inc.</t>
  </si>
  <si>
    <t>F &amp; H Transport</t>
  </si>
  <si>
    <t>F.M. Kuzmeskus</t>
  </si>
  <si>
    <t>Fallon Ambulance Service</t>
  </si>
  <si>
    <t>Fallon Emergency Medical Services, Inc</t>
  </si>
  <si>
    <t>Fitchburg EMS. Inc.</t>
  </si>
  <si>
    <t>FOR Community Services</t>
  </si>
  <si>
    <t>Friendly Harbor</t>
  </si>
  <si>
    <t>GAAMHA</t>
  </si>
  <si>
    <t>Gardner EMS, Inc.</t>
  </si>
  <si>
    <t>Geriatric Authority of Holyoke</t>
  </si>
  <si>
    <t>Global Care Transportation, Inc.</t>
  </si>
  <si>
    <t>Gloucester Fire Department Rescue</t>
  </si>
  <si>
    <t>GMTA</t>
  </si>
  <si>
    <t>Groton Emergency Medical Services</t>
  </si>
  <si>
    <t>Guardian Ambulance</t>
  </si>
  <si>
    <t>Habilitation Assistance Corporation</t>
  </si>
  <si>
    <t>Handi-Call</t>
  </si>
  <si>
    <t>Hardwick Rescue and Emergency Squad</t>
  </si>
  <si>
    <t>Harvard Ambulance Service</t>
  </si>
  <si>
    <t>Hatfield Ambulance Service</t>
  </si>
  <si>
    <t>Health Line Transport, Inc.</t>
  </si>
  <si>
    <t>Helping Hands Transportation Inc</t>
  </si>
  <si>
    <t>Highland Ambulance EMS, Inc.</t>
  </si>
  <si>
    <t>Hilltown Community Ambulance</t>
  </si>
  <si>
    <t>Hinsdale Volunteer Firemen's Association</t>
  </si>
  <si>
    <t>Horace Mann Educational Associates (HMEA) Transportation</t>
  </si>
  <si>
    <t>Hulmes Transportation Services, Ltd.</t>
  </si>
  <si>
    <t>Idea</t>
  </si>
  <si>
    <t>ISTOK Inc</t>
  </si>
  <si>
    <t>Kiessling Transit Inc</t>
  </si>
  <si>
    <t>K's Personal Transport, Inc.</t>
  </si>
  <si>
    <t>L &amp; D Transport</t>
  </si>
  <si>
    <t>Lancaster Ambulance Service</t>
  </si>
  <si>
    <t>Lanesborough Volunteer Fireman's Association</t>
  </si>
  <si>
    <t>Lawrence General Paramedic Services</t>
  </si>
  <si>
    <t>Lenox Volunteer Ambulance Squad</t>
  </si>
  <si>
    <t>Leominster Emergency Management Agency</t>
  </si>
  <si>
    <t>Lifecare Ambulance Service</t>
  </si>
  <si>
    <t>LifeLine Ambulance Service</t>
  </si>
  <si>
    <t>Lifeworks Inc</t>
  </si>
  <si>
    <t>Link Transportation</t>
  </si>
  <si>
    <t>Littleton Limo and Trans Inc</t>
  </si>
  <si>
    <t>Lower Cape Ambulance Association, Inc.</t>
  </si>
  <si>
    <t>Ludlow Ambulance Service</t>
  </si>
  <si>
    <t>Lyons Ambulance Service, LLC</t>
  </si>
  <si>
    <t>M.I.T. - EMS</t>
  </si>
  <si>
    <t>Marion Emergency Medical Service</t>
  </si>
  <si>
    <t>Marlboro-Hudson Ambulance and Wheelchair Service, Inc.</t>
  </si>
  <si>
    <t>Mass Services for Seniors</t>
  </si>
  <si>
    <t>Massachusetts State Police Academy</t>
  </si>
  <si>
    <t>MassTran Corporation</t>
  </si>
  <si>
    <t>McCall Transportation, LLC</t>
  </si>
  <si>
    <t>Med First</t>
  </si>
  <si>
    <t>Medcare Emergency Health Inc.</t>
  </si>
  <si>
    <t>Medical Express Operator</t>
  </si>
  <si>
    <t>Medical Services Ambulance</t>
  </si>
  <si>
    <t>MedStar Ambulance, Inc.</t>
  </si>
  <si>
    <t>Medstar EMS Inc</t>
  </si>
  <si>
    <t>Metro Transportation (ZAMS Inc)</t>
  </si>
  <si>
    <t>MI Transportation, Inc.</t>
  </si>
  <si>
    <t>Nahant Ambulance Service</t>
  </si>
  <si>
    <t>National Ambulance LLC</t>
  </si>
  <si>
    <t>Need-A-Lift Medi Van, Inc.</t>
  </si>
  <si>
    <t>Needham Ambulance Service</t>
  </si>
  <si>
    <t>New Bedford Emergency Medical Services</t>
  </si>
  <si>
    <t>New England Life Flight Inc. dba Boston MedFlight</t>
  </si>
  <si>
    <t>New England Transportation</t>
  </si>
  <si>
    <t>Newton Veterans Taxi Inc</t>
  </si>
  <si>
    <t>Norfolk Ambulance Service</t>
  </si>
  <si>
    <t>North Adams Ambulance Service, Inc.</t>
  </si>
  <si>
    <t>North Brookfield EMS</t>
  </si>
  <si>
    <t>North End Community Health Center - Ambulance</t>
  </si>
  <si>
    <t>Northeast Regional Ambulance Service, Inc.</t>
  </si>
  <si>
    <t>Northeastern University Public Safety</t>
  </si>
  <si>
    <t>Northern Berkshire EMS</t>
  </si>
  <si>
    <t>Northfield EMS</t>
  </si>
  <si>
    <t>Number 1 Transportation Co, Inc</t>
  </si>
  <si>
    <t>Oak Bluffs Ambulance Service</t>
  </si>
  <si>
    <t>Orleans Rescue Squad</t>
  </si>
  <si>
    <t>Otis Rescue Squad, Inc.</t>
  </si>
  <si>
    <t>P&amp;M Transportation</t>
  </si>
  <si>
    <t>Palmer Ambulance Service, Inc.</t>
  </si>
  <si>
    <t>Patriot Ambulance, Inc.</t>
  </si>
  <si>
    <t>Patriot Limo</t>
  </si>
  <si>
    <t>Pepperell Ambulance Service</t>
  </si>
  <si>
    <t>Pioneer Valley EMS, Inc.</t>
  </si>
  <si>
    <t>PrideStar Emergency Medical Services, Inc.</t>
  </si>
  <si>
    <t>PRN Medical</t>
  </si>
  <si>
    <t>Professional Ambulance and Oxygen Service, Inc.</t>
  </si>
  <si>
    <t>Protection Fire Company #1</t>
  </si>
  <si>
    <t>PTS Transportation</t>
  </si>
  <si>
    <t>Quality Chairvan Service</t>
  </si>
  <si>
    <t>RAM Ambulance, Inc.</t>
  </si>
  <si>
    <t>Rapid Ambulance Service</t>
  </si>
  <si>
    <t>Rehoboth Ambulance Committee, Inc.</t>
  </si>
  <si>
    <t>Rescue, Inc.</t>
  </si>
  <si>
    <t>Response Ambulance Service, Inc.</t>
  </si>
  <si>
    <t>Ride In Time, Inc.</t>
  </si>
  <si>
    <t>Ride Rite Medi-Van, Inc</t>
  </si>
  <si>
    <t>Riteway LLC.</t>
  </si>
  <si>
    <t>Riverside Park Enterprise</t>
  </si>
  <si>
    <t>Rochester Ambulance Service</t>
  </si>
  <si>
    <t>Royal Care Transportation, Inc.</t>
  </si>
  <si>
    <t>RTA Transit Service, Inc.</t>
  </si>
  <si>
    <t>Safeway Luxury Transportation, LLC</t>
  </si>
  <si>
    <t>SBE Transportation</t>
  </si>
  <si>
    <t>SCM Community Transportation Corp.</t>
  </si>
  <si>
    <t>Sharon Ambulance Service</t>
  </si>
  <si>
    <t>Shelburne COA</t>
  </si>
  <si>
    <t>Shirley Ambulance Service</t>
  </si>
  <si>
    <t>South Hadley Ambulance</t>
  </si>
  <si>
    <t>South Shore Community Action Council, Inc.</t>
  </si>
  <si>
    <t>South Shore Hospital Ambulance</t>
  </si>
  <si>
    <t>Southcoast Emergency Medical Services, Inc.</t>
  </si>
  <si>
    <t>Southern Berkshire Volunteer Ambulance</t>
  </si>
  <si>
    <t>Spaulding Rehabilitation Hospital Ambulance</t>
  </si>
  <si>
    <t>Spencer Rescue and Emergency Squad, Inc.</t>
  </si>
  <si>
    <t>Springfield Chair &amp; Car Service</t>
  </si>
  <si>
    <t>STAT Ambulance Service of New England, Inc.</t>
  </si>
  <si>
    <t>STAT Ambulance Service, Inc.</t>
  </si>
  <si>
    <t>STAVROS</t>
  </si>
  <si>
    <t>Steward Norwood Hospital Emergency Medical Services</t>
  </si>
  <si>
    <t>Suburban Home Care Medride Corp.</t>
  </si>
  <si>
    <t>SurriMassini, Inc.</t>
  </si>
  <si>
    <t>Swansea Ambulance Corps</t>
  </si>
  <si>
    <t>TAMF Companies LLC</t>
  </si>
  <si>
    <t>Taunton Motorized Carriage</t>
  </si>
  <si>
    <t>The Masonic Nursing Home</t>
  </si>
  <si>
    <t>Tommy's Taxi, Inc.</t>
  </si>
  <si>
    <t>Top Ambulance Service, Inc.</t>
  </si>
  <si>
    <t>Trans Care</t>
  </si>
  <si>
    <t>Travelers Transit</t>
  </si>
  <si>
    <t>Trinity EMS, Inc.</t>
  </si>
  <si>
    <t>Tri-Town Ambulance</t>
  </si>
  <si>
    <t>Truro Rescue Squad</t>
  </si>
  <si>
    <t>Tufts Emergency Medical Service</t>
  </si>
  <si>
    <t>UMass Memorial Life Flight</t>
  </si>
  <si>
    <t>UMass Memorial Medical Center Emergency Medical Services</t>
  </si>
  <si>
    <t>Universal Ambulance Service</t>
  </si>
  <si>
    <t>VHS Transportation</t>
  </si>
  <si>
    <t>Village Ambulance Service, Inc.</t>
  </si>
  <si>
    <t>Vital Emergency Medical Services</t>
  </si>
  <si>
    <t>Vital Emergency Medical Transportation</t>
  </si>
  <si>
    <t>Wareham Emergency Medical Services</t>
  </si>
  <si>
    <t>Webster Emergency Medical Services, Inc.</t>
  </si>
  <si>
    <t>West Brookfield Rescue Squad</t>
  </si>
  <si>
    <t>Whaling City Transit, Inc.</t>
  </si>
  <si>
    <t>Winchendon Ambulance Service</t>
  </si>
  <si>
    <t>Winchendon Community Action Committee, Inc</t>
  </si>
  <si>
    <t>Wood's Ambulance, Inc.</t>
  </si>
  <si>
    <t>Worcester County Transportation LLC</t>
  </si>
  <si>
    <t>Worcester Medical Transportation LLC</t>
  </si>
  <si>
    <t>Wrentham Developmental Center</t>
  </si>
  <si>
    <t>Yellow Cab Norwood</t>
  </si>
  <si>
    <t>MinimumTimeInputValue</t>
  </si>
  <si>
    <t>MaximumTimeInputValue</t>
  </si>
  <si>
    <t>MinimumDateInputValue</t>
  </si>
  <si>
    <t>MaximumDateInputValue</t>
  </si>
  <si>
    <t>MinimumDollarInputValue</t>
  </si>
  <si>
    <t>MaximumDollarInputValue</t>
  </si>
  <si>
    <t>Minimum2DecimalInputValue</t>
  </si>
  <si>
    <t>Maximum2DecimalInputValue</t>
  </si>
  <si>
    <t>ADHCRabHAF-0195.xlsm</t>
  </si>
  <si>
    <t>DevTemplateFilenameNVersion</t>
  </si>
  <si>
    <t>OrgID</t>
  </si>
  <si>
    <t>FiscalYear</t>
  </si>
  <si>
    <t>OnSaveFlag</t>
  </si>
  <si>
    <t>cfProviderSelected</t>
  </si>
  <si>
    <t>vProviderName</t>
  </si>
  <si>
    <t>Select your provider name:</t>
  </si>
  <si>
    <t>DefaultUnselectedProviderName</t>
  </si>
  <si>
    <t>Select your Provider Name in Tab 1, Cell C9</t>
  </si>
  <si>
    <t>DefaultMessageWhenUnselectedProviderName</t>
  </si>
  <si>
    <t>ProviderNameHeader</t>
  </si>
  <si>
    <t>Select your provider name in Tab 1, Cell C9</t>
  </si>
  <si>
    <t>vPromptText</t>
  </si>
  <si>
    <t>NEEDED?????</t>
  </si>
  <si>
    <t>DVRFYEndGTFYStart</t>
  </si>
  <si>
    <t>FYEndGTFYStart</t>
  </si>
  <si>
    <t>No Action Required</t>
  </si>
  <si>
    <t>NAR</t>
  </si>
  <si>
    <t>HSDV01</t>
  </si>
  <si>
    <t>HSDV02</t>
  </si>
  <si>
    <t>HSDV03</t>
  </si>
  <si>
    <t>HSDV04</t>
  </si>
  <si>
    <t>HSDV05</t>
  </si>
  <si>
    <t>HSDV06</t>
  </si>
  <si>
    <t>HSDV07</t>
  </si>
  <si>
    <t>–</t>
  </si>
  <si>
    <t>––––––––&gt;</t>
  </si>
  <si>
    <t>HSDV07_1</t>
  </si>
  <si>
    <t>HSDV08</t>
  </si>
  <si>
    <t>HSDV07_2</t>
  </si>
  <si>
    <t>HSDV09</t>
  </si>
  <si>
    <t>HSDV07_3</t>
  </si>
  <si>
    <t>HSDV10</t>
  </si>
  <si>
    <t>HSDV10_1</t>
  </si>
  <si>
    <t>HSDV07_4</t>
  </si>
  <si>
    <t>HSDV11</t>
  </si>
  <si>
    <t>HSDV11_1</t>
  </si>
  <si>
    <t>HSDV10_2</t>
  </si>
  <si>
    <t>HSDV07_5</t>
  </si>
  <si>
    <t>HSDV12</t>
  </si>
  <si>
    <t>HSDV11_2</t>
  </si>
  <si>
    <t>HSDV10_3</t>
  </si>
  <si>
    <t>HSDV07_6</t>
  </si>
  <si>
    <t>HSDV13</t>
  </si>
  <si>
    <t>HSDV13_1</t>
  </si>
  <si>
    <t>HSDV11_3</t>
  </si>
  <si>
    <t>HSDV10_4</t>
  </si>
  <si>
    <t>HSDV07_7</t>
  </si>
  <si>
    <t>HSDV14</t>
  </si>
  <si>
    <t>HSDV14_1</t>
  </si>
  <si>
    <t>HSDV13_2</t>
  </si>
  <si>
    <t>HSDV11_4</t>
  </si>
  <si>
    <t>HSDV10_5</t>
  </si>
  <si>
    <t>HSDV07_8</t>
  </si>
  <si>
    <t>HSDV15</t>
  </si>
  <si>
    <t>HSDV15_1</t>
  </si>
  <si>
    <t>HSDV14_2</t>
  </si>
  <si>
    <t>HSDV13_3</t>
  </si>
  <si>
    <t>HSDV11_5</t>
  </si>
  <si>
    <t>HSDV10_6</t>
  </si>
  <si>
    <t>HSDV07_9</t>
  </si>
  <si>
    <t>HSDV16</t>
  </si>
  <si>
    <t>HSDV16_1</t>
  </si>
  <si>
    <t>HSDV15_2</t>
  </si>
  <si>
    <t>HSDV14_3</t>
  </si>
  <si>
    <t>HSDV13_4</t>
  </si>
  <si>
    <t>HSDV11_6</t>
  </si>
  <si>
    <t>HSDV10_7</t>
  </si>
  <si>
    <t>HSDV07_10</t>
  </si>
  <si>
    <t>HSDV16_2</t>
  </si>
  <si>
    <t>HSDV15_3</t>
  </si>
  <si>
    <t>HSDV14_4</t>
  </si>
  <si>
    <t>HSDV13_5</t>
  </si>
  <si>
    <t>HSDV11_7</t>
  </si>
  <si>
    <t>HSDV10_8</t>
  </si>
  <si>
    <t>HSDV07_11</t>
  </si>
  <si>
    <t>HSDV16_3</t>
  </si>
  <si>
    <t>HSDV15_4</t>
  </si>
  <si>
    <t>HSDV14_5</t>
  </si>
  <si>
    <t>HSDV13_6</t>
  </si>
  <si>
    <t>HSDV11_8</t>
  </si>
  <si>
    <t>HSDV10_9</t>
  </si>
  <si>
    <t>HSDV07_12</t>
  </si>
  <si>
    <t>HSDV16_4</t>
  </si>
  <si>
    <t>HSDV15_5</t>
  </si>
  <si>
    <t>HSDV14_6</t>
  </si>
  <si>
    <t>HSDV13_7</t>
  </si>
  <si>
    <t>HSDV11_9</t>
  </si>
  <si>
    <t>HSDV10_10</t>
  </si>
  <si>
    <t>HSDV07_13</t>
  </si>
  <si>
    <t>HSDV16_5</t>
  </si>
  <si>
    <t>HSDV15_6</t>
  </si>
  <si>
    <t>HSDV14_7</t>
  </si>
  <si>
    <t>HSDV13_8</t>
  </si>
  <si>
    <t>HSDV11_10</t>
  </si>
  <si>
    <t>HSDV10_11</t>
  </si>
  <si>
    <t>HSDV07_14</t>
  </si>
  <si>
    <t>HSDV16_6</t>
  </si>
  <si>
    <t>HSDV15_7</t>
  </si>
  <si>
    <t>HSDV14_8</t>
  </si>
  <si>
    <t>HSDV13_9</t>
  </si>
  <si>
    <t>HSDV11_11</t>
  </si>
  <si>
    <t>HSDV10_12</t>
  </si>
  <si>
    <t>HSDV07_15</t>
  </si>
  <si>
    <t>HSDV16_7</t>
  </si>
  <si>
    <t>HSDV15_8</t>
  </si>
  <si>
    <t>HSDV14_9</t>
  </si>
  <si>
    <t>HSDV13_10</t>
  </si>
  <si>
    <t>HSDV11_12</t>
  </si>
  <si>
    <t>HSDV10_13</t>
  </si>
  <si>
    <t>HSDV07_16</t>
  </si>
  <si>
    <t>HSDV16_8</t>
  </si>
  <si>
    <t>HSDV15_9</t>
  </si>
  <si>
    <t>HSDV14_10</t>
  </si>
  <si>
    <t>HSDV13_11</t>
  </si>
  <si>
    <t>HSDV11_13</t>
  </si>
  <si>
    <t>HSDV10_16</t>
  </si>
  <si>
    <t>HSDV07_17</t>
  </si>
  <si>
    <t>HSDV16_9</t>
  </si>
  <si>
    <t>HSDV15_10</t>
  </si>
  <si>
    <t>HSDV14_11</t>
  </si>
  <si>
    <t>HSDV13_12</t>
  </si>
  <si>
    <t>HSDV11_16</t>
  </si>
  <si>
    <t>HSDV10_17</t>
  </si>
  <si>
    <t>HSDV07_18</t>
  </si>
  <si>
    <t>HSDV16_10</t>
  </si>
  <si>
    <t>HSDV15_11</t>
  </si>
  <si>
    <t>HSDV14_12</t>
  </si>
  <si>
    <t>HSDV13_13</t>
  </si>
  <si>
    <t>HSDV11_17</t>
  </si>
  <si>
    <t>HSDV10_18</t>
  </si>
  <si>
    <t>HSDV07_19</t>
  </si>
  <si>
    <t>HSDV16_11</t>
  </si>
  <si>
    <t>HSDV15_12</t>
  </si>
  <si>
    <t>HSDV14_13</t>
  </si>
  <si>
    <t>HSDV13_16</t>
  </si>
  <si>
    <t>HSDV11_18</t>
  </si>
  <si>
    <t>HSDV10_19</t>
  </si>
  <si>
    <t>HSDV07_20</t>
  </si>
  <si>
    <t>HSDV16_12</t>
  </si>
  <si>
    <t>HSDV15_13</t>
  </si>
  <si>
    <t>HSDV14_16</t>
  </si>
  <si>
    <t>HSDV13_17</t>
  </si>
  <si>
    <t>HSDV11_19</t>
  </si>
  <si>
    <t>HSDV10_20</t>
  </si>
  <si>
    <t>HSDV07_21</t>
  </si>
  <si>
    <t>XXX</t>
  </si>
  <si>
    <t>HSDV16_13</t>
  </si>
  <si>
    <t>HSDV15_16</t>
  </si>
  <si>
    <t>HSDV14_17</t>
  </si>
  <si>
    <t>HSDV13_18</t>
  </si>
  <si>
    <t>HSDV11_20</t>
  </si>
  <si>
    <t>HSDV10_21</t>
  </si>
  <si>
    <t>HSDV07_22</t>
  </si>
  <si>
    <t>HSDV16_16</t>
  </si>
  <si>
    <t>HSDV15_17</t>
  </si>
  <si>
    <t>HSDV14_18</t>
  </si>
  <si>
    <t>HSDV13_19</t>
  </si>
  <si>
    <t>HSDV11_21</t>
  </si>
  <si>
    <t>HSDV10_22</t>
  </si>
  <si>
    <t>HSDV07_23</t>
  </si>
  <si>
    <t>HSDV16_17</t>
  </si>
  <si>
    <t>HSDV15_18</t>
  </si>
  <si>
    <t>HSDV14_19</t>
  </si>
  <si>
    <t>HSDV13_20</t>
  </si>
  <si>
    <t>HSDV11_22</t>
  </si>
  <si>
    <t>HSDV10_23</t>
  </si>
  <si>
    <t>HSDV07_24</t>
  </si>
  <si>
    <t>HSDV16_18</t>
  </si>
  <si>
    <t>HSDV15_19</t>
  </si>
  <si>
    <t>HSDV14_20</t>
  </si>
  <si>
    <t>HSDV13_21</t>
  </si>
  <si>
    <t>HSDV11_23</t>
  </si>
  <si>
    <t>HSDV10_24</t>
  </si>
  <si>
    <t>HSDV07_25</t>
  </si>
  <si>
    <t>HSDV16_19</t>
  </si>
  <si>
    <t>HSDV15_20</t>
  </si>
  <si>
    <t>HSDV14_21</t>
  </si>
  <si>
    <t>HSDV13_22</t>
  </si>
  <si>
    <t>HSDV11_24</t>
  </si>
  <si>
    <t>HSDV10_25</t>
  </si>
  <si>
    <t>HSDV07_26</t>
  </si>
  <si>
    <t>HSDV16_20</t>
  </si>
  <si>
    <t>HSDV15_21</t>
  </si>
  <si>
    <t>HSDV14_22</t>
  </si>
  <si>
    <t>HSDV13_23</t>
  </si>
  <si>
    <t>HSDV11_25</t>
  </si>
  <si>
    <t>HSDV10_26</t>
  </si>
  <si>
    <t>HSDV07_27</t>
  </si>
  <si>
    <t>HSDV16_21</t>
  </si>
  <si>
    <t>HSDV15_22</t>
  </si>
  <si>
    <t>HSDV14_23</t>
  </si>
  <si>
    <t>HSDV13_24</t>
  </si>
  <si>
    <t>HSDV11_26</t>
  </si>
  <si>
    <t>HSDV10_27</t>
  </si>
  <si>
    <t>HSDV07_28</t>
  </si>
  <si>
    <t>HSDV16_22</t>
  </si>
  <si>
    <t>HSDV15_23</t>
  </si>
  <si>
    <t>HSDV14_24</t>
  </si>
  <si>
    <t>HSDV13_25</t>
  </si>
  <si>
    <t>HSDV11_27</t>
  </si>
  <si>
    <t>HSDV10_28</t>
  </si>
  <si>
    <t>HSDV07_29</t>
  </si>
  <si>
    <t>HSDV16_23</t>
  </si>
  <si>
    <t>HSDV15_24</t>
  </si>
  <si>
    <t>HSDV14_25</t>
  </si>
  <si>
    <t>HSDV13_26</t>
  </si>
  <si>
    <t>HSDV11_28</t>
  </si>
  <si>
    <t>HSDV10_29</t>
  </si>
  <si>
    <t>HSDV07_30</t>
  </si>
  <si>
    <t>HSDV16_24</t>
  </si>
  <si>
    <t>HSDV15_25</t>
  </si>
  <si>
    <t>HSDV14_26</t>
  </si>
  <si>
    <t>HSDV13_27</t>
  </si>
  <si>
    <t>HSDV11_29</t>
  </si>
  <si>
    <t>HSDV10_30</t>
  </si>
  <si>
    <t>HSDV07_31</t>
  </si>
  <si>
    <t>HSDV16_25</t>
  </si>
  <si>
    <t>HSDV15_26</t>
  </si>
  <si>
    <t>HSDV14_27</t>
  </si>
  <si>
    <t>HSDV13_28</t>
  </si>
  <si>
    <t>HSDV11_30</t>
  </si>
  <si>
    <t>HSDV10_31</t>
  </si>
  <si>
    <t>HSDV07_32</t>
  </si>
  <si>
    <t>HSDV16_26</t>
  </si>
  <si>
    <t>HSDV15_27</t>
  </si>
  <si>
    <t>HSDV14_28</t>
  </si>
  <si>
    <t>HSDV13_29</t>
  </si>
  <si>
    <t>HSDV11_31</t>
  </si>
  <si>
    <t>HSDV10_32</t>
  </si>
  <si>
    <t>HSDV07_33</t>
  </si>
  <si>
    <t>HSDV16_27</t>
  </si>
  <si>
    <t>HSDV15_28</t>
  </si>
  <si>
    <t>HSDV14_29</t>
  </si>
  <si>
    <t>HSDV13_30</t>
  </si>
  <si>
    <t>HSDV11_32</t>
  </si>
  <si>
    <t>HSDV10_33</t>
  </si>
  <si>
    <t>HSDV07_34</t>
  </si>
  <si>
    <t>HSDV16_28</t>
  </si>
  <si>
    <t>HSDV15_29</t>
  </si>
  <si>
    <t>HSDV14_30</t>
  </si>
  <si>
    <t>HSDV13_31</t>
  </si>
  <si>
    <t>HSDV11_33</t>
  </si>
  <si>
    <t>HSDV10_34</t>
  </si>
  <si>
    <t>HSDV16_29</t>
  </si>
  <si>
    <t>HSDV15_30</t>
  </si>
  <si>
    <t>HSDV14_31</t>
  </si>
  <si>
    <t>HSDV13_32</t>
  </si>
  <si>
    <t>HSDV11_34</t>
  </si>
  <si>
    <t>HSDV10_35</t>
  </si>
  <si>
    <t>HSDV16_30</t>
  </si>
  <si>
    <t>HSDV15_31</t>
  </si>
  <si>
    <t>HSDV14_32</t>
  </si>
  <si>
    <t>HSDV13_33</t>
  </si>
  <si>
    <t>HSDV11_35</t>
  </si>
  <si>
    <t>HSDV10_36</t>
  </si>
  <si>
    <t>HSDV16_31</t>
  </si>
  <si>
    <t>HSDV15_32</t>
  </si>
  <si>
    <t>HSDV14_33</t>
  </si>
  <si>
    <t>HSDV13_34</t>
  </si>
  <si>
    <t>HSDV11_36</t>
  </si>
  <si>
    <t>HSDV10_37</t>
  </si>
  <si>
    <t>HSDV16_32</t>
  </si>
  <si>
    <t>HSDV15_33</t>
  </si>
  <si>
    <t>HSDV14_34</t>
  </si>
  <si>
    <t>HSDV13_35</t>
  </si>
  <si>
    <t>HSDV11_37</t>
  </si>
  <si>
    <t>HSDV10_38</t>
  </si>
  <si>
    <t>HSDV16_33</t>
  </si>
  <si>
    <t>HSDV15_34</t>
  </si>
  <si>
    <t>HSDV14_35</t>
  </si>
  <si>
    <t>HSDV13_36</t>
  </si>
  <si>
    <t>HSDV11_38</t>
  </si>
  <si>
    <t>HSDV10_39</t>
  </si>
  <si>
    <t>HSDV16_34</t>
  </si>
  <si>
    <t>HSDV15_35</t>
  </si>
  <si>
    <t>HSDV14_36</t>
  </si>
  <si>
    <t>HSDV13_37</t>
  </si>
  <si>
    <t>HSDV11_39</t>
  </si>
  <si>
    <t>HSDV10_40</t>
  </si>
  <si>
    <t>HSDV16_35</t>
  </si>
  <si>
    <t>HSDV15_36</t>
  </si>
  <si>
    <t>HSDV14_37</t>
  </si>
  <si>
    <t>HSDV13_38</t>
  </si>
  <si>
    <t>HSDV11_40</t>
  </si>
  <si>
    <t>HSDV16_36</t>
  </si>
  <si>
    <t>HSDV15_37</t>
  </si>
  <si>
    <t>HSDV14_38</t>
  </si>
  <si>
    <t>HSDV13_39</t>
  </si>
  <si>
    <t>HSDV16_37</t>
  </si>
  <si>
    <t>HSDV15_38</t>
  </si>
  <si>
    <t>HSDV14_39</t>
  </si>
  <si>
    <t>HSDV13_40</t>
  </si>
  <si>
    <t>HSDV16_38</t>
  </si>
  <si>
    <t>HSDV15_39</t>
  </si>
  <si>
    <t>HSDV14_40</t>
  </si>
  <si>
    <t>HSDV16_39</t>
  </si>
  <si>
    <t>HSDV15_40</t>
  </si>
  <si>
    <t>HSDV16_40</t>
  </si>
  <si>
    <t>HSDV17</t>
  </si>
  <si>
    <t>HSDV18</t>
  </si>
  <si>
    <t>HSDV21_1</t>
  </si>
  <si>
    <t>HSDV19</t>
  </si>
  <si>
    <t>HSDV21_2</t>
  </si>
  <si>
    <t>HSDV22_1</t>
  </si>
  <si>
    <t>HSDV20</t>
  </si>
  <si>
    <t>HSDV21_3</t>
  </si>
  <si>
    <t>HSDV22_2</t>
  </si>
  <si>
    <t>HSDV23_1</t>
  </si>
  <si>
    <t>HSDV21</t>
  </si>
  <si>
    <t>HSDV21_4</t>
  </si>
  <si>
    <t>HSDV22_3</t>
  </si>
  <si>
    <t>HSDV23_2</t>
  </si>
  <si>
    <t>HSDV22</t>
  </si>
  <si>
    <t>HSDV22_4</t>
  </si>
  <si>
    <t>HSDV23_3</t>
  </si>
  <si>
    <t>HSDV23</t>
  </si>
  <si>
    <t>HSDV23_4</t>
  </si>
  <si>
    <t>vHSDVPassed</t>
  </si>
  <si>
    <t>AoRFields</t>
  </si>
  <si>
    <t>vRequiredFieldsSelected</t>
  </si>
  <si>
    <t>vFileName</t>
  </si>
  <si>
    <t>=IF('[ADHCRabMGC-0004.xlsm]1. Agency Information'!C6='[ADHCRabMGC-0004.xlsm]1. Agency Information'!B84,'[ADHCRabMGC-0004.xlsm]1. Agency Information'!B85,'[ADHCRabMGC-0004.xlsm]1. Agency Information'!C6)</t>
  </si>
  <si>
    <t>vRequiredFields</t>
  </si>
  <si>
    <r>
      <rPr>
        <b/>
        <sz val="14"/>
        <color rgb="FFFF0000"/>
        <rFont val="Arial"/>
        <family val="2"/>
      </rPr>
      <t xml:space="preserve">Massachusetts Ground Ambulance </t>
    </r>
    <r>
      <rPr>
        <b/>
        <sz val="14"/>
        <color theme="1"/>
        <rFont val="Arial"/>
        <family val="2"/>
      </rPr>
      <t>Revenue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Please report all Massachusetts revenue net of bad debt, charity care, and payer discounts</t>
    </r>
  </si>
  <si>
    <t>FEIN</t>
  </si>
  <si>
    <t>MH ID</t>
  </si>
  <si>
    <t>NPI</t>
  </si>
  <si>
    <t>Address</t>
  </si>
  <si>
    <t>FY End</t>
  </si>
  <si>
    <t>Contact Name</t>
  </si>
  <si>
    <t>Contact Title</t>
  </si>
  <si>
    <t>Contact Phone</t>
  </si>
  <si>
    <t>Contact Extension</t>
  </si>
  <si>
    <t>Contact Email</t>
  </si>
  <si>
    <t>Contact Fax</t>
  </si>
  <si>
    <t>Total Self-Pay Revenue</t>
  </si>
  <si>
    <t>ALS Emerg Self Pay Revenue</t>
  </si>
  <si>
    <t>ALS Non-Emerg Self Pay Revenue</t>
  </si>
  <si>
    <t>BLS Non-Emerg Self Pay Revenue</t>
  </si>
  <si>
    <t>BLS Emerg Self Pay Revenue</t>
  </si>
  <si>
    <t>Total Medicare Revenue</t>
  </si>
  <si>
    <t>ALS Emerg Medicare Revenue</t>
  </si>
  <si>
    <t>ALS Non-Emerg Medicare Revenue</t>
  </si>
  <si>
    <t>BLS Emerg Medicare Revenue</t>
  </si>
  <si>
    <t>BLS Non-Emerg Medicare Revenue</t>
  </si>
  <si>
    <t>Total Medicaid Revenue</t>
  </si>
  <si>
    <t>ALS Emerg Medicaid Revenue</t>
  </si>
  <si>
    <t>ALS Non-Emerg Medicaid Revenue</t>
  </si>
  <si>
    <t>BLS Emerg Medicaid Revenue</t>
  </si>
  <si>
    <t>BLS Non-Emerg Medicaid Revenue</t>
  </si>
  <si>
    <t>Total Commercial Revenue</t>
  </si>
  <si>
    <t>ALS Emerg Comm Revenue</t>
  </si>
  <si>
    <t>ALS Non-Emerg Comm Revenue</t>
  </si>
  <si>
    <t>BLS Emerg Comm Revenue</t>
  </si>
  <si>
    <t>BLS Non-Emerg Comm Revenue</t>
  </si>
  <si>
    <t>Total Contracts Revenue</t>
  </si>
  <si>
    <t>ALS Emerg Contracts Revenue</t>
  </si>
  <si>
    <t>ALS Non-Emerg Contracts Revenue</t>
  </si>
  <si>
    <t>BLS Emerg Contracts Revenue</t>
  </si>
  <si>
    <t>BLS Non-Emerg Contracts Revenue</t>
  </si>
  <si>
    <t>Total Subsidy Revenue</t>
  </si>
  <si>
    <t>ALS Emerg Subsidy Revenue</t>
  </si>
  <si>
    <t>ALS Non-Emerg Subsidy Revenue</t>
  </si>
  <si>
    <t>BLS Emerg Subsidy Revenue</t>
  </si>
  <si>
    <t>BLS Non-Emerg Subsidy Revenue</t>
  </si>
  <si>
    <t>Total Other Revenue</t>
  </si>
  <si>
    <t>ALS Emerg Other Revenue</t>
  </si>
  <si>
    <t>ALS Non-Emerg Other Revenue</t>
  </si>
  <si>
    <t>BLS Emerg Other Revenue</t>
  </si>
  <si>
    <t>BLS Non-Emerg Other Revenue</t>
  </si>
  <si>
    <t>Total All Mass Operating Revenue</t>
  </si>
  <si>
    <t>Total All ALS Non-Emerg Revenue</t>
  </si>
  <si>
    <t>Total All BLS Emerg Revenue</t>
  </si>
  <si>
    <t>Total All BLS Non-Emerg Revenue</t>
  </si>
  <si>
    <t>Total All ALS Emerg Revenue</t>
  </si>
  <si>
    <t>Main Phone</t>
  </si>
  <si>
    <t>TOTAL MASSACHUSETTS OPERATING REVENUE (Sum row 29 to row 35)</t>
  </si>
  <si>
    <t>Report Contact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</si>
</sst>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h:mm\ AM/PM;@"/>
    <numFmt numFmtId="166" formatCode="###\-###\-####"/>
    <numFmt numFmtId="167" formatCode="mm/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4"/>
      <color theme="0"/>
      <name val="Edwardian Script ITC"/>
      <family val="4"/>
    </font>
    <font>
      <b/>
      <vertAlign val="superscript"/>
      <sz val="12"/>
      <color theme="0"/>
      <name val="Edwardian Script ITC"/>
      <family val="4"/>
    </font>
    <font>
      <b/>
      <vertAlign val="superscript"/>
      <sz val="10"/>
      <color theme="0"/>
      <name val="Edwardian Script ITC"/>
      <family val="4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color indexed="12"/>
      <name val="Arial"/>
      <family val="2"/>
    </font>
    <font>
      <b/>
      <sz val="16"/>
      <name val="Arial"/>
      <family val="2"/>
    </font>
    <font>
      <b/>
      <u/>
      <sz val="14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b/>
      <sz val="36"/>
      <color rgb="FF0E326C"/>
      <name val="Helvetica"/>
      <family val="2"/>
    </font>
    <font>
      <sz val="36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4"/>
      <color rgb="FFFF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lightGray">
        <fgColor indexed="22"/>
        <bgColor indexed="8"/>
      </patternFill>
    </fill>
    <fill>
      <patternFill patternType="solid">
        <fgColor indexed="47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3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3" borderId="0" applyNumberFormat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4" borderId="1" applyBorder="0">
      <protection hidden="1"/>
    </xf>
    <xf numFmtId="0" fontId="16" fillId="5" borderId="1" applyBorder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2" fillId="0" borderId="2" applyBorder="0">
      <alignment horizontal="center" wrapText="1"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8" applyNumberFormat="0" applyAlignment="0" applyProtection="0"/>
    <xf numFmtId="0" fontId="25" fillId="11" borderId="9" applyNumberFormat="0" applyAlignment="0" applyProtection="0"/>
    <xf numFmtId="0" fontId="26" fillId="11" borderId="8" applyNumberFormat="0" applyAlignment="0" applyProtection="0"/>
    <xf numFmtId="0" fontId="27" fillId="0" borderId="10" applyNumberFormat="0" applyFill="0" applyAlignment="0" applyProtection="0"/>
    <xf numFmtId="0" fontId="28" fillId="12" borderId="11" applyNumberFormat="0" applyAlignment="0" applyProtection="0"/>
    <xf numFmtId="0" fontId="29" fillId="0" borderId="0" applyNumberFormat="0" applyFill="0" applyBorder="0" applyAlignment="0" applyProtection="0"/>
    <xf numFmtId="0" fontId="1" fillId="13" borderId="12" applyNumberFormat="0" applyFont="0" applyAlignment="0" applyProtection="0"/>
    <xf numFmtId="0" fontId="30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38" fillId="0" borderId="0"/>
  </cellStyleXfs>
  <cellXfs count="134">
    <xf numFmtId="0" fontId="0" fillId="0" borderId="0" xfId="0"/>
    <xf numFmtId="0" fontId="5" fillId="0" borderId="0" xfId="0" applyFo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64" fontId="5" fillId="2" borderId="1" xfId="2" applyNumberFormat="1" applyFont="1" applyFill="1" applyBorder="1" applyAlignment="1" applyProtection="1">
      <alignment horizontal="right"/>
      <protection locked="0"/>
    </xf>
    <xf numFmtId="38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/>
    <xf numFmtId="0" fontId="34" fillId="0" borderId="0" xfId="0" applyFont="1" applyAlignment="1" applyProtection="1">
      <alignment horizontal="right" vertical="center"/>
      <protection hidden="1"/>
    </xf>
    <xf numFmtId="165" fontId="5" fillId="0" borderId="0" xfId="0" applyNumberFormat="1" applyFont="1"/>
    <xf numFmtId="0" fontId="0" fillId="0" borderId="0" xfId="0" applyAlignment="1">
      <alignment horizontal="fill"/>
    </xf>
    <xf numFmtId="0" fontId="0" fillId="0" borderId="0" xfId="0" applyAlignment="1">
      <alignment vertical="top" wrapText="1"/>
    </xf>
    <xf numFmtId="0" fontId="32" fillId="2" borderId="0" xfId="0" applyFont="1" applyFill="1" applyAlignment="1" applyProtection="1">
      <alignment vertical="center" wrapText="1"/>
      <protection locked="0"/>
    </xf>
    <xf numFmtId="0" fontId="31" fillId="0" borderId="0" xfId="0" applyFont="1" applyAlignment="1">
      <alignment horizontal="right"/>
    </xf>
    <xf numFmtId="0" fontId="0" fillId="37" borderId="0" xfId="0" applyFill="1"/>
    <xf numFmtId="40" fontId="0" fillId="0" borderId="0" xfId="0" applyNumberFormat="1"/>
    <xf numFmtId="0" fontId="0" fillId="38" borderId="0" xfId="0" applyFill="1"/>
    <xf numFmtId="0" fontId="0" fillId="39" borderId="0" xfId="0" applyFill="1"/>
    <xf numFmtId="0" fontId="0" fillId="40" borderId="0" xfId="0" applyFill="1"/>
    <xf numFmtId="0" fontId="0" fillId="41" borderId="0" xfId="0" applyFill="1"/>
    <xf numFmtId="0" fontId="0" fillId="42" borderId="0" xfId="0" applyFill="1"/>
    <xf numFmtId="0" fontId="5" fillId="42" borderId="0" xfId="0" applyFont="1" applyFill="1"/>
    <xf numFmtId="0" fontId="10" fillId="42" borderId="0" xfId="0" applyFont="1" applyFill="1" applyAlignment="1">
      <alignment horizontal="fill"/>
    </xf>
    <xf numFmtId="0" fontId="10" fillId="42" borderId="0" xfId="0" quotePrefix="1" applyFont="1" applyFill="1" applyAlignment="1">
      <alignment horizontal="fill"/>
    </xf>
    <xf numFmtId="0" fontId="5" fillId="38" borderId="0" xfId="0" applyFont="1" applyFill="1"/>
    <xf numFmtId="0" fontId="10" fillId="38" borderId="0" xfId="0" applyFont="1" applyFill="1" applyAlignment="1">
      <alignment horizontal="fill"/>
    </xf>
    <xf numFmtId="0" fontId="10" fillId="38" borderId="0" xfId="0" quotePrefix="1" applyFont="1" applyFill="1" applyAlignment="1">
      <alignment horizontal="fill"/>
    </xf>
    <xf numFmtId="0" fontId="0" fillId="43" borderId="0" xfId="0" applyFill="1"/>
    <xf numFmtId="0" fontId="5" fillId="43" borderId="0" xfId="0" applyFont="1" applyFill="1"/>
    <xf numFmtId="0" fontId="10" fillId="43" borderId="0" xfId="0" applyFont="1" applyFill="1" applyAlignment="1">
      <alignment horizontal="fill"/>
    </xf>
    <xf numFmtId="0" fontId="10" fillId="43" borderId="0" xfId="0" quotePrefix="1" applyFont="1" applyFill="1" applyAlignment="1">
      <alignment horizontal="fill"/>
    </xf>
    <xf numFmtId="0" fontId="0" fillId="44" borderId="0" xfId="0" applyFill="1"/>
    <xf numFmtId="0" fontId="5" fillId="44" borderId="0" xfId="0" applyFont="1" applyFill="1"/>
    <xf numFmtId="0" fontId="10" fillId="44" borderId="0" xfId="0" applyFont="1" applyFill="1" applyAlignment="1">
      <alignment horizontal="fill"/>
    </xf>
    <xf numFmtId="0" fontId="10" fillId="44" borderId="0" xfId="0" quotePrefix="1" applyFont="1" applyFill="1" applyAlignment="1">
      <alignment horizontal="fill"/>
    </xf>
    <xf numFmtId="0" fontId="5" fillId="39" borderId="0" xfId="0" applyFont="1" applyFill="1"/>
    <xf numFmtId="0" fontId="10" fillId="39" borderId="0" xfId="0" applyFont="1" applyFill="1" applyAlignment="1">
      <alignment horizontal="fill"/>
    </xf>
    <xf numFmtId="0" fontId="10" fillId="39" borderId="0" xfId="0" quotePrefix="1" applyFont="1" applyFill="1" applyAlignment="1">
      <alignment horizontal="fill"/>
    </xf>
    <xf numFmtId="0" fontId="5" fillId="45" borderId="0" xfId="0" applyFont="1" applyFill="1"/>
    <xf numFmtId="0" fontId="0" fillId="45" borderId="0" xfId="0" applyFill="1"/>
    <xf numFmtId="0" fontId="10" fillId="45" borderId="0" xfId="0" applyFont="1" applyFill="1" applyAlignment="1">
      <alignment horizontal="fill"/>
    </xf>
    <xf numFmtId="0" fontId="10" fillId="45" borderId="0" xfId="0" quotePrefix="1" applyFont="1" applyFill="1" applyAlignment="1">
      <alignment horizontal="fill"/>
    </xf>
    <xf numFmtId="0" fontId="0" fillId="46" borderId="0" xfId="0" applyFill="1"/>
    <xf numFmtId="0" fontId="5" fillId="46" borderId="0" xfId="0" applyFont="1" applyFill="1"/>
    <xf numFmtId="0" fontId="10" fillId="46" borderId="0" xfId="0" applyFont="1" applyFill="1" applyAlignment="1">
      <alignment horizontal="fill"/>
    </xf>
    <xf numFmtId="0" fontId="10" fillId="46" borderId="0" xfId="0" quotePrefix="1" applyFont="1" applyFill="1" applyAlignment="1">
      <alignment horizontal="fill"/>
    </xf>
    <xf numFmtId="0" fontId="0" fillId="46" borderId="17" xfId="0" applyFill="1" applyBorder="1"/>
    <xf numFmtId="0" fontId="0" fillId="46" borderId="4" xfId="0" applyFill="1" applyBorder="1"/>
    <xf numFmtId="0" fontId="0" fillId="46" borderId="14" xfId="0" applyFill="1" applyBorder="1"/>
    <xf numFmtId="0" fontId="0" fillId="46" borderId="3" xfId="0" applyFill="1" applyBorder="1"/>
    <xf numFmtId="0" fontId="0" fillId="46" borderId="15" xfId="0" applyFill="1" applyBorder="1"/>
    <xf numFmtId="0" fontId="0" fillId="46" borderId="16" xfId="0" applyFill="1" applyBorder="1"/>
    <xf numFmtId="0" fontId="0" fillId="45" borderId="17" xfId="0" applyFill="1" applyBorder="1"/>
    <xf numFmtId="0" fontId="0" fillId="45" borderId="18" xfId="0" applyFill="1" applyBorder="1"/>
    <xf numFmtId="0" fontId="0" fillId="45" borderId="19" xfId="0" applyFill="1" applyBorder="1"/>
    <xf numFmtId="0" fontId="0" fillId="45" borderId="3" xfId="0" applyFill="1" applyBorder="1"/>
    <xf numFmtId="0" fontId="0" fillId="39" borderId="17" xfId="0" applyFill="1" applyBorder="1"/>
    <xf numFmtId="0" fontId="0" fillId="39" borderId="4" xfId="0" applyFill="1" applyBorder="1"/>
    <xf numFmtId="0" fontId="0" fillId="39" borderId="14" xfId="0" applyFill="1" applyBorder="1"/>
    <xf numFmtId="0" fontId="0" fillId="39" borderId="3" xfId="0" applyFill="1" applyBorder="1"/>
    <xf numFmtId="0" fontId="0" fillId="39" borderId="15" xfId="0" applyFill="1" applyBorder="1"/>
    <xf numFmtId="0" fontId="0" fillId="39" borderId="16" xfId="0" applyFill="1" applyBorder="1"/>
    <xf numFmtId="0" fontId="0" fillId="0" borderId="0" xfId="0" applyAlignment="1">
      <alignment horizontal="left"/>
    </xf>
    <xf numFmtId="0" fontId="37" fillId="0" borderId="0" xfId="0" applyFont="1"/>
    <xf numFmtId="49" fontId="5" fillId="0" borderId="0" xfId="0" applyNumberFormat="1" applyFont="1"/>
    <xf numFmtId="0" fontId="11" fillId="0" borderId="0" xfId="3" applyAlignment="1" applyProtection="1">
      <alignment horizontal="center" vertical="center" wrapText="1"/>
    </xf>
    <xf numFmtId="167" fontId="5" fillId="0" borderId="0" xfId="0" applyNumberFormat="1" applyFont="1" applyAlignment="1">
      <alignment horizontal="left"/>
    </xf>
    <xf numFmtId="167" fontId="5" fillId="0" borderId="0" xfId="0" applyNumberFormat="1" applyFont="1"/>
    <xf numFmtId="0" fontId="38" fillId="0" borderId="0" xfId="58"/>
    <xf numFmtId="0" fontId="38" fillId="0" borderId="0" xfId="58" applyAlignment="1">
      <alignment horizontal="center"/>
    </xf>
    <xf numFmtId="0" fontId="38" fillId="0" borderId="0" xfId="58" applyAlignment="1">
      <alignment vertical="center"/>
    </xf>
    <xf numFmtId="0" fontId="41" fillId="0" borderId="0" xfId="5" applyFont="1" applyAlignment="1" applyProtection="1">
      <alignment horizontal="center" vertical="center"/>
    </xf>
    <xf numFmtId="0" fontId="5" fillId="0" borderId="0" xfId="0" applyFont="1" applyAlignment="1">
      <alignment horizontal="left" vertical="top" indent="1"/>
    </xf>
    <xf numFmtId="0" fontId="40" fillId="0" borderId="0" xfId="5" applyFont="1" applyAlignment="1" applyProtection="1">
      <alignment horizontal="center" vertical="center"/>
      <protection locked="0"/>
    </xf>
    <xf numFmtId="0" fontId="38" fillId="0" borderId="0" xfId="58" applyAlignment="1">
      <alignment horizontal="center" vertical="center"/>
    </xf>
    <xf numFmtId="0" fontId="39" fillId="0" borderId="0" xfId="58" applyFont="1"/>
    <xf numFmtId="0" fontId="14" fillId="0" borderId="0" xfId="58" applyFont="1"/>
    <xf numFmtId="0" fontId="14" fillId="0" borderId="1" xfId="58" applyFont="1" applyBorder="1"/>
    <xf numFmtId="0" fontId="8" fillId="0" borderId="1" xfId="0" applyFont="1" applyBorder="1"/>
    <xf numFmtId="0" fontId="39" fillId="0" borderId="1" xfId="58" applyFont="1" applyBorder="1" applyProtection="1">
      <protection locked="0"/>
    </xf>
    <xf numFmtId="167" fontId="0" fillId="0" borderId="0" xfId="0" applyNumberFormat="1"/>
    <xf numFmtId="0" fontId="14" fillId="0" borderId="0" xfId="58" applyFont="1" applyAlignment="1">
      <alignment horizontal="left" vertical="top"/>
    </xf>
    <xf numFmtId="0" fontId="0" fillId="0" borderId="0" xfId="0" applyAlignment="1" applyProtection="1">
      <alignment horizontal="left"/>
      <protection hidden="1"/>
    </xf>
    <xf numFmtId="164" fontId="5" fillId="6" borderId="1" xfId="2" applyNumberFormat="1" applyFont="1" applyFill="1" applyBorder="1" applyAlignment="1" applyProtection="1">
      <alignment horizontal="right"/>
      <protection hidden="1"/>
    </xf>
    <xf numFmtId="0" fontId="1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5" fillId="2" borderId="22" xfId="2" applyNumberFormat="1" applyFont="1" applyFill="1" applyBorder="1" applyAlignment="1" applyProtection="1">
      <alignment horizontal="right"/>
      <protection locked="0"/>
    </xf>
    <xf numFmtId="0" fontId="5" fillId="0" borderId="18" xfId="0" applyFont="1" applyBorder="1" applyAlignment="1">
      <alignment horizontal="left"/>
    </xf>
    <xf numFmtId="164" fontId="5" fillId="6" borderId="23" xfId="2" applyNumberFormat="1" applyFont="1" applyFill="1" applyBorder="1" applyAlignment="1" applyProtection="1">
      <alignment horizontal="right"/>
      <protection hidden="1"/>
    </xf>
    <xf numFmtId="164" fontId="6" fillId="6" borderId="23" xfId="2" applyNumberFormat="1" applyFont="1" applyFill="1" applyBorder="1" applyAlignment="1" applyProtection="1">
      <alignment horizontal="right"/>
      <protection hidden="1"/>
    </xf>
    <xf numFmtId="0" fontId="36" fillId="0" borderId="14" xfId="0" applyFont="1" applyBorder="1" applyAlignment="1">
      <alignment horizontal="center" vertical="center" wrapText="1"/>
    </xf>
    <xf numFmtId="0" fontId="5" fillId="0" borderId="3" xfId="0" applyFont="1" applyBorder="1"/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15" xfId="0" applyFont="1" applyBorder="1" applyAlignment="1">
      <alignment horizontal="left" vertical="top" wrapText="1"/>
    </xf>
    <xf numFmtId="0" fontId="5" fillId="2" borderId="22" xfId="0" applyFont="1" applyFill="1" applyBorder="1" applyProtection="1">
      <protection locked="0"/>
    </xf>
    <xf numFmtId="49" fontId="5" fillId="2" borderId="22" xfId="0" applyNumberFormat="1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49" fontId="5" fillId="2" borderId="22" xfId="0" applyNumberFormat="1" applyFont="1" applyFill="1" applyBorder="1" applyAlignment="1" applyProtection="1">
      <alignment horizontal="left"/>
      <protection locked="0"/>
    </xf>
    <xf numFmtId="166" fontId="5" fillId="2" borderId="22" xfId="0" applyNumberFormat="1" applyFont="1" applyFill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left" vertical="top" wrapText="1"/>
    </xf>
    <xf numFmtId="167" fontId="5" fillId="2" borderId="24" xfId="0" applyNumberFormat="1" applyFont="1" applyFill="1" applyBorder="1" applyAlignment="1" applyProtection="1">
      <alignment horizontal="left"/>
      <protection locked="0"/>
    </xf>
    <xf numFmtId="0" fontId="3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1" fontId="5" fillId="2" borderId="22" xfId="0" applyNumberFormat="1" applyFont="1" applyFill="1" applyBorder="1" applyAlignment="1" applyProtection="1">
      <alignment horizontal="left"/>
      <protection locked="0"/>
    </xf>
    <xf numFmtId="0" fontId="11" fillId="2" borderId="22" xfId="3" applyFill="1" applyBorder="1" applyProtection="1">
      <protection locked="0"/>
    </xf>
    <xf numFmtId="0" fontId="5" fillId="0" borderId="17" xfId="0" applyFont="1" applyBorder="1"/>
    <xf numFmtId="166" fontId="5" fillId="2" borderId="24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0" xfId="0" applyFont="1"/>
    <xf numFmtId="0" fontId="0" fillId="0" borderId="0" xfId="0"/>
    <xf numFmtId="0" fontId="5" fillId="0" borderId="0" xfId="0" applyFont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0" xfId="3" applyAlignment="1" applyProtection="1">
      <alignment horizontal="center" vertical="center" wrapText="1"/>
    </xf>
    <xf numFmtId="0" fontId="5" fillId="0" borderId="0" xfId="0" applyFont="1" applyAlignment="1">
      <alignment horizontal="left" vertical="top" indent="1"/>
    </xf>
    <xf numFmtId="0" fontId="43" fillId="0" borderId="0" xfId="3" applyFont="1" applyAlignment="1" applyProtection="1"/>
    <xf numFmtId="0" fontId="43" fillId="0" borderId="0" xfId="3" applyFont="1" applyAlignment="1"/>
    <xf numFmtId="0" fontId="39" fillId="0" borderId="0" xfId="58" applyFont="1" applyAlignment="1">
      <alignment horizontal="left" vertical="top" wrapText="1"/>
    </xf>
    <xf numFmtId="0" fontId="42" fillId="0" borderId="0" xfId="3" applyFont="1" applyFill="1" applyAlignment="1" applyProtection="1">
      <alignment horizontal="center" vertical="center"/>
      <protection locked="0"/>
    </xf>
    <xf numFmtId="164" fontId="5" fillId="6" borderId="24" xfId="2" applyNumberFormat="1" applyFont="1" applyFill="1" applyBorder="1" applyAlignment="1" applyProtection="1">
      <alignment horizontal="right"/>
      <protection hidden="1"/>
    </xf>
  </cellXfs>
  <cellStyles count="59">
    <cellStyle name="20% - Accent1" xfId="35" builtinId="30" customBuiltin="1"/>
    <cellStyle name="20% - Accent2" xfId="39" builtinId="34" customBuiltin="1"/>
    <cellStyle name="20% - Accent3" xfId="43" builtinId="38" customBuiltin="1"/>
    <cellStyle name="20% - Accent4" xfId="47" builtinId="42" customBuiltin="1"/>
    <cellStyle name="20% - Accent5" xfId="51" builtinId="46" customBuiltin="1"/>
    <cellStyle name="20% - Accent6" xfId="55" builtinId="50" customBuiltin="1"/>
    <cellStyle name="40% - Accent1" xfId="36" builtinId="31" customBuiltin="1"/>
    <cellStyle name="40% - Accent2" xfId="40" builtinId="35" customBuiltin="1"/>
    <cellStyle name="40% - Accent2 2" xfId="6" xr:uid="{00000000-0005-0000-0000-000008000000}"/>
    <cellStyle name="40% - Accent3" xfId="44" builtinId="39" customBuiltin="1"/>
    <cellStyle name="40% - Accent4" xfId="48" builtinId="43" customBuiltin="1"/>
    <cellStyle name="40% - Accent5" xfId="52" builtinId="47" customBuiltin="1"/>
    <cellStyle name="40% - Accent6" xfId="56" builtinId="51" customBuiltin="1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Comma" xfId="2" builtinId="3"/>
    <cellStyle name="Comma 2" xfId="7" xr:uid="{00000000-0005-0000-0000-00001D000000}"/>
    <cellStyle name="Currency 2" xfId="8" xr:uid="{00000000-0005-0000-0000-00001F000000}"/>
    <cellStyle name="Currency 3" xfId="9" xr:uid="{00000000-0005-0000-0000-000020000000}"/>
    <cellStyle name="Disabled" xfId="10" xr:uid="{00000000-0005-0000-0000-000021000000}"/>
    <cellStyle name="Enabled" xfId="11" xr:uid="{00000000-0005-0000-0000-000022000000}"/>
    <cellStyle name="Explanatory Text" xfId="32" builtinId="53" customBuiltin="1"/>
    <cellStyle name="Good" xfId="22" builtinId="26" customBuiltin="1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Hyperlink" xfId="3" builtinId="8"/>
    <cellStyle name="Hyperlink 2" xfId="5" xr:uid="{00000000-0005-0000-0000-00002A000000}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2" xfId="1" xr:uid="{00000000-0005-0000-0000-00002F000000}"/>
    <cellStyle name="Normal 2 2" xfId="12" xr:uid="{00000000-0005-0000-0000-000030000000}"/>
    <cellStyle name="Normal 3" xfId="13" xr:uid="{00000000-0005-0000-0000-000031000000}"/>
    <cellStyle name="Normal 4" xfId="14" xr:uid="{00000000-0005-0000-0000-000032000000}"/>
    <cellStyle name="Normal 5" xfId="4" xr:uid="{00000000-0005-0000-0000-000033000000}"/>
    <cellStyle name="Normal 6" xfId="58" xr:uid="{D5F9E64E-3D18-483A-9F0F-A71FC62E4458}"/>
    <cellStyle name="Note" xfId="31" builtinId="10" customBuiltin="1"/>
    <cellStyle name="Output" xfId="26" builtinId="21" customBuiltin="1"/>
    <cellStyle name="Percent 2" xfId="15" xr:uid="{00000000-0005-0000-0000-000037000000}"/>
    <cellStyle name="TableHeaders" xfId="16" xr:uid="{00000000-0005-0000-0000-000038000000}"/>
    <cellStyle name="Title" xfId="17" builtinId="15" customBuiltin="1"/>
    <cellStyle name="Total" xfId="33" builtinId="25" customBuiltin="1"/>
    <cellStyle name="Warning Text" xfId="30" builtinId="11" customBuiltin="1"/>
  </cellStyles>
  <dxfs count="0"/>
  <tableStyles count="0" defaultTableStyle="TableStyleMedium2" defaultPivotStyle="PivotStyleLight16"/>
  <colors>
    <mruColors>
      <color rgb="FFFFFFCC"/>
      <color rgb="FFC6EFCE"/>
      <color rgb="FFFFC7CE"/>
      <color rgb="FFFFCCFF"/>
      <color rgb="FF006100"/>
      <color rgb="FF9C0006"/>
      <color rgb="FF00FF00"/>
      <color rgb="FFFF9933"/>
      <color rgb="FF00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88901</xdr:colOff>
      <xdr:row>0</xdr:row>
      <xdr:rowOff>103187</xdr:rowOff>
    </xdr:from>
    <xdr:to>
      <xdr:col>7</xdr:col>
      <xdr:colOff>1240896</xdr:colOff>
      <xdr:row>5</xdr:row>
      <xdr:rowOff>37782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1" y="103187"/>
          <a:ext cx="1151995" cy="166497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herman/Downloads/GAFC-FY2020-FULL-Cost-Report-Template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formation"/>
      <sheetName val="A-Revenue"/>
      <sheetName val="A1-Other Revenue"/>
      <sheetName val="B-Administrative Expenses"/>
      <sheetName val="B1-Other Indirect Staffing"/>
      <sheetName val="B2-Occupancy Expenses"/>
      <sheetName val="B3-Other Admin Expenses"/>
      <sheetName val="B4-Non-Reimbursable Expense"/>
      <sheetName val="C-Direct Care Expenses"/>
      <sheetName val="C1-Other Direct Staffing"/>
      <sheetName val="Summary"/>
      <sheetName val="Stmt Certification"/>
      <sheetName val="GAFC Provider List"/>
      <sheetName val="UpdateData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FCProviders2" backgroundRefresh="0" growShrinkType="insertClear" fillFormulas="1" connectionId="1" xr16:uid="{B1A742A6-BF07-4341-9EA5-7CE3DB540CD9}" autoFormatId="16" applyNumberFormats="0" applyBorderFormats="0" applyFontFormats="1" applyPatternFormats="1" applyAlignmentFormats="0" applyWidthHeightFormats="0">
  <queryTableRefresh nextId="7">
    <queryTableFields count="1">
      <queryTableField id="4" name="OrganizationName"/>
    </queryTableFields>
    <queryTableDeletedFields count="5">
      <deletedField name="ShortProviderID"/>
      <deletedField name="City"/>
      <deletedField name="Type"/>
      <deletedField name="FilingTypeDescription"/>
      <deletedField name="OrgID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K75"/>
  <sheetViews>
    <sheetView showGridLines="0" tabSelected="1" zoomScale="70" zoomScaleNormal="70" workbookViewId="0">
      <selection activeCell="E7" sqref="E7"/>
    </sheetView>
  </sheetViews>
  <sheetFormatPr defaultColWidth="45.81640625" defaultRowHeight="14" x14ac:dyDescent="0.3"/>
  <cols>
    <col min="1" max="1" width="5.7265625" style="1" customWidth="1"/>
    <col min="2" max="2" width="54.7265625" style="1" customWidth="1"/>
    <col min="3" max="3" width="78.7265625" style="1" customWidth="1"/>
    <col min="4" max="4" width="19" style="1" customWidth="1"/>
    <col min="5" max="5" width="26.453125" style="1" customWidth="1"/>
    <col min="6" max="6" width="27.54296875" style="1" customWidth="1"/>
    <col min="7" max="7" width="22.26953125" style="1" customWidth="1"/>
    <col min="8" max="8" width="25.1796875" style="1" customWidth="1"/>
    <col min="9" max="16384" width="45.81640625" style="1"/>
  </cols>
  <sheetData>
    <row r="1" spans="1:11" ht="80.150000000000006" customHeight="1" x14ac:dyDescent="1">
      <c r="B1" s="117" t="s">
        <v>0</v>
      </c>
      <c r="C1" s="118"/>
      <c r="D1" s="118"/>
      <c r="E1" s="118"/>
      <c r="F1" s="118"/>
      <c r="G1" s="9"/>
      <c r="H1" s="9"/>
      <c r="I1" s="9"/>
      <c r="J1" s="9"/>
      <c r="K1" s="9"/>
    </row>
    <row r="2" spans="1:11" ht="14.15" customHeight="1" x14ac:dyDescent="0.35">
      <c r="B2" s="121"/>
      <c r="C2" s="122"/>
      <c r="D2" s="122"/>
      <c r="E2" s="122"/>
      <c r="F2" s="12" t="s">
        <v>1</v>
      </c>
    </row>
    <row r="3" spans="1:11" s="5" customFormat="1" ht="15" customHeight="1" x14ac:dyDescent="0.3">
      <c r="A3" s="1"/>
      <c r="B3" s="119" t="str">
        <f>IF(C8="","",ProviderName)</f>
        <v/>
      </c>
      <c r="C3" s="120"/>
      <c r="D3" s="120"/>
      <c r="E3" s="120"/>
      <c r="F3" s="120"/>
      <c r="G3" s="10"/>
      <c r="H3" s="10"/>
      <c r="I3" s="1"/>
    </row>
    <row r="4" spans="1:11" ht="14.25" customHeight="1" x14ac:dyDescent="0.3"/>
    <row r="5" spans="1:11" ht="14.25" customHeight="1" thickBot="1" x14ac:dyDescent="0.35"/>
    <row r="6" spans="1:11" ht="18" x14ac:dyDescent="0.3">
      <c r="B6" s="96" t="s">
        <v>2</v>
      </c>
      <c r="C6" s="97"/>
    </row>
    <row r="7" spans="1:11" ht="15.5" x14ac:dyDescent="0.3">
      <c r="B7" s="98"/>
      <c r="C7" s="99"/>
    </row>
    <row r="8" spans="1:11" ht="15.5" x14ac:dyDescent="0.35">
      <c r="B8" s="100" t="s">
        <v>3</v>
      </c>
      <c r="C8" s="101"/>
      <c r="E8" s="129"/>
      <c r="F8" s="130"/>
    </row>
    <row r="9" spans="1:11" ht="15" customHeight="1" x14ac:dyDescent="0.3">
      <c r="B9" s="100" t="s">
        <v>5</v>
      </c>
      <c r="C9" s="102"/>
      <c r="E9" s="123"/>
      <c r="F9" s="123"/>
    </row>
    <row r="10" spans="1:11" x14ac:dyDescent="0.3">
      <c r="B10" s="100" t="s">
        <v>6</v>
      </c>
      <c r="C10" s="103"/>
      <c r="E10" s="128"/>
      <c r="F10" s="128"/>
    </row>
    <row r="11" spans="1:11" x14ac:dyDescent="0.3">
      <c r="B11" s="100" t="s">
        <v>7</v>
      </c>
      <c r="C11" s="102"/>
      <c r="E11" s="76"/>
      <c r="F11" s="76"/>
    </row>
    <row r="12" spans="1:11" ht="14.5" x14ac:dyDescent="0.35">
      <c r="B12" s="100" t="s">
        <v>8</v>
      </c>
      <c r="C12" s="104"/>
      <c r="E12" s="121"/>
      <c r="F12" s="122"/>
    </row>
    <row r="13" spans="1:11" ht="15" customHeight="1" x14ac:dyDescent="0.3">
      <c r="B13" s="100" t="s">
        <v>9</v>
      </c>
      <c r="C13" s="104"/>
      <c r="E13" s="127"/>
      <c r="F13" s="127"/>
    </row>
    <row r="14" spans="1:11" x14ac:dyDescent="0.3">
      <c r="B14" s="100" t="s">
        <v>10</v>
      </c>
      <c r="C14" s="104"/>
      <c r="E14" s="127"/>
      <c r="F14" s="127"/>
    </row>
    <row r="15" spans="1:11" x14ac:dyDescent="0.3">
      <c r="B15" s="100" t="s">
        <v>11</v>
      </c>
      <c r="C15" s="105"/>
    </row>
    <row r="16" spans="1:11" ht="14.5" x14ac:dyDescent="0.3">
      <c r="B16" s="100" t="s">
        <v>12</v>
      </c>
      <c r="C16" s="106"/>
      <c r="E16" s="69"/>
      <c r="F16" s="69"/>
    </row>
    <row r="17" spans="2:8" ht="14.5" thickBot="1" x14ac:dyDescent="0.35">
      <c r="B17" s="107" t="s">
        <v>13</v>
      </c>
      <c r="C17" s="108"/>
      <c r="E17" s="67"/>
    </row>
    <row r="18" spans="2:8" ht="14.5" thickBot="1" x14ac:dyDescent="0.35"/>
    <row r="19" spans="2:8" ht="18" x14ac:dyDescent="0.3">
      <c r="B19" s="109" t="s">
        <v>662</v>
      </c>
      <c r="C19" s="97"/>
    </row>
    <row r="20" spans="2:8" x14ac:dyDescent="0.3">
      <c r="B20" s="110" t="s">
        <v>14</v>
      </c>
      <c r="C20" s="104"/>
    </row>
    <row r="21" spans="2:8" x14ac:dyDescent="0.3">
      <c r="B21" s="110" t="s">
        <v>15</v>
      </c>
      <c r="C21" s="104"/>
    </row>
    <row r="22" spans="2:8" x14ac:dyDescent="0.3">
      <c r="B22" s="110" t="s">
        <v>16</v>
      </c>
      <c r="C22" s="106"/>
    </row>
    <row r="23" spans="2:8" x14ac:dyDescent="0.3">
      <c r="B23" s="110" t="s">
        <v>17</v>
      </c>
      <c r="C23" s="111"/>
    </row>
    <row r="24" spans="2:8" ht="14.5" x14ac:dyDescent="0.35">
      <c r="B24" s="110" t="s">
        <v>18</v>
      </c>
      <c r="C24" s="112"/>
      <c r="E24" s="67"/>
    </row>
    <row r="25" spans="2:8" ht="14.5" thickBot="1" x14ac:dyDescent="0.35">
      <c r="B25" s="113" t="s">
        <v>19</v>
      </c>
      <c r="C25" s="114"/>
    </row>
    <row r="26" spans="2:8" ht="15.5" x14ac:dyDescent="0.3">
      <c r="B26" s="4"/>
    </row>
    <row r="27" spans="2:8" ht="14.5" thickBot="1" x14ac:dyDescent="0.35"/>
    <row r="28" spans="2:8" ht="28" x14ac:dyDescent="0.3">
      <c r="B28" s="124" t="s">
        <v>608</v>
      </c>
      <c r="C28" s="88" t="s">
        <v>20</v>
      </c>
      <c r="D28" s="89" t="s">
        <v>21</v>
      </c>
      <c r="E28" s="89" t="s">
        <v>22</v>
      </c>
      <c r="F28" s="89" t="s">
        <v>23</v>
      </c>
      <c r="G28" s="89" t="s">
        <v>24</v>
      </c>
      <c r="H28" s="90" t="s">
        <v>25</v>
      </c>
    </row>
    <row r="29" spans="2:8" x14ac:dyDescent="0.3">
      <c r="B29" s="125"/>
      <c r="C29" s="91" t="s">
        <v>26</v>
      </c>
      <c r="D29" s="87">
        <f>SUM(E29:H29)</f>
        <v>0</v>
      </c>
      <c r="E29" s="6"/>
      <c r="F29" s="6"/>
      <c r="G29" s="6"/>
      <c r="H29" s="92"/>
    </row>
    <row r="30" spans="2:8" ht="15.65" customHeight="1" x14ac:dyDescent="0.3">
      <c r="B30" s="125"/>
      <c r="C30" s="91" t="s">
        <v>27</v>
      </c>
      <c r="D30" s="87">
        <f t="shared" ref="D30:D34" si="0">SUM(E30:H30)</f>
        <v>0</v>
      </c>
      <c r="E30" s="6"/>
      <c r="F30" s="6"/>
      <c r="G30" s="6"/>
      <c r="H30" s="92"/>
    </row>
    <row r="31" spans="2:8" x14ac:dyDescent="0.3">
      <c r="B31" s="125"/>
      <c r="C31" s="91" t="s">
        <v>28</v>
      </c>
      <c r="D31" s="87">
        <f t="shared" si="0"/>
        <v>0</v>
      </c>
      <c r="E31" s="6"/>
      <c r="F31" s="6"/>
      <c r="G31" s="6"/>
      <c r="H31" s="92"/>
    </row>
    <row r="32" spans="2:8" x14ac:dyDescent="0.3">
      <c r="B32" s="125"/>
      <c r="C32" s="91" t="s">
        <v>29</v>
      </c>
      <c r="D32" s="87">
        <f t="shared" si="0"/>
        <v>0</v>
      </c>
      <c r="E32" s="6"/>
      <c r="F32" s="6"/>
      <c r="G32" s="6"/>
      <c r="H32" s="92"/>
    </row>
    <row r="33" spans="2:8" x14ac:dyDescent="0.3">
      <c r="B33" s="125"/>
      <c r="C33" s="91" t="s">
        <v>30</v>
      </c>
      <c r="D33" s="87">
        <f>SUM(E33:H33)</f>
        <v>0</v>
      </c>
      <c r="E33" s="6"/>
      <c r="F33" s="6"/>
      <c r="G33" s="6"/>
      <c r="H33" s="92"/>
    </row>
    <row r="34" spans="2:8" x14ac:dyDescent="0.3">
      <c r="B34" s="125"/>
      <c r="C34" s="91" t="s">
        <v>31</v>
      </c>
      <c r="D34" s="87">
        <f t="shared" si="0"/>
        <v>0</v>
      </c>
      <c r="E34" s="6"/>
      <c r="F34" s="6"/>
      <c r="G34" s="6"/>
      <c r="H34" s="92"/>
    </row>
    <row r="35" spans="2:8" x14ac:dyDescent="0.3">
      <c r="B35" s="125"/>
      <c r="C35" s="91" t="s">
        <v>32</v>
      </c>
      <c r="D35" s="87">
        <f>SUM(E35:H35)</f>
        <v>0</v>
      </c>
      <c r="E35" s="6"/>
      <c r="F35" s="6"/>
      <c r="G35" s="6"/>
      <c r="H35" s="92"/>
    </row>
    <row r="36" spans="2:8" ht="14.5" thickBot="1" x14ac:dyDescent="0.35">
      <c r="B36" s="126"/>
      <c r="C36" s="93" t="s">
        <v>661</v>
      </c>
      <c r="D36" s="95">
        <f>SUM(D29:D35)</f>
        <v>0</v>
      </c>
      <c r="E36" s="94">
        <f>SUM(E29:E35)</f>
        <v>0</v>
      </c>
      <c r="F36" s="94">
        <f t="shared" ref="F36:H36" si="1">SUM(F29:F35)</f>
        <v>0</v>
      </c>
      <c r="G36" s="94">
        <f t="shared" si="1"/>
        <v>0</v>
      </c>
      <c r="H36" s="133">
        <f t="shared" si="1"/>
        <v>0</v>
      </c>
    </row>
    <row r="39" spans="2:8" ht="15.5" x14ac:dyDescent="0.3">
      <c r="B39" s="4"/>
    </row>
    <row r="43" spans="2:8" hidden="1" x14ac:dyDescent="0.3"/>
    <row r="44" spans="2:8" hidden="1" x14ac:dyDescent="0.3">
      <c r="B44" s="1" t="s">
        <v>33</v>
      </c>
    </row>
    <row r="45" spans="2:8" hidden="1" x14ac:dyDescent="0.3">
      <c r="B45" s="1" t="s">
        <v>34</v>
      </c>
      <c r="C45" s="68"/>
    </row>
    <row r="46" spans="2:8" hidden="1" x14ac:dyDescent="0.3">
      <c r="B46" s="1" t="s">
        <v>35</v>
      </c>
    </row>
    <row r="47" spans="2:8" hidden="1" x14ac:dyDescent="0.3">
      <c r="B47" s="1" t="s">
        <v>36</v>
      </c>
    </row>
    <row r="48" spans="2:8" hidden="1" x14ac:dyDescent="0.3"/>
    <row r="49" spans="2:3" hidden="1" x14ac:dyDescent="0.3"/>
    <row r="50" spans="2:3" hidden="1" x14ac:dyDescent="0.3"/>
    <row r="51" spans="2:3" hidden="1" x14ac:dyDescent="0.3">
      <c r="C51" s="68"/>
    </row>
    <row r="52" spans="2:3" hidden="1" x14ac:dyDescent="0.3">
      <c r="B52" s="70">
        <v>44562</v>
      </c>
    </row>
    <row r="53" spans="2:3" ht="14.25" hidden="1" customHeight="1" x14ac:dyDescent="0.3">
      <c r="B53" s="70">
        <v>44593</v>
      </c>
    </row>
    <row r="54" spans="2:3" ht="15.75" hidden="1" customHeight="1" x14ac:dyDescent="0.3">
      <c r="B54" s="70">
        <v>44621</v>
      </c>
    </row>
    <row r="55" spans="2:3" hidden="1" x14ac:dyDescent="0.3">
      <c r="B55" s="70">
        <v>44652</v>
      </c>
    </row>
    <row r="56" spans="2:3" hidden="1" x14ac:dyDescent="0.3">
      <c r="B56" s="70">
        <v>44682</v>
      </c>
    </row>
    <row r="57" spans="2:3" hidden="1" x14ac:dyDescent="0.3">
      <c r="B57" s="70">
        <v>44713</v>
      </c>
    </row>
    <row r="58" spans="2:3" hidden="1" x14ac:dyDescent="0.3">
      <c r="B58" s="70">
        <v>44743</v>
      </c>
    </row>
    <row r="59" spans="2:3" hidden="1" x14ac:dyDescent="0.3">
      <c r="B59" s="70">
        <v>44774</v>
      </c>
      <c r="C59" s="68"/>
    </row>
    <row r="60" spans="2:3" hidden="1" x14ac:dyDescent="0.3">
      <c r="B60" s="70">
        <v>44805</v>
      </c>
    </row>
    <row r="61" spans="2:3" hidden="1" x14ac:dyDescent="0.3">
      <c r="B61" s="70">
        <v>44835</v>
      </c>
    </row>
    <row r="62" spans="2:3" hidden="1" x14ac:dyDescent="0.3">
      <c r="B62" s="70">
        <v>44866</v>
      </c>
    </row>
    <row r="63" spans="2:3" hidden="1" x14ac:dyDescent="0.3">
      <c r="B63" s="70">
        <v>44896</v>
      </c>
    </row>
    <row r="64" spans="2:3" hidden="1" x14ac:dyDescent="0.3">
      <c r="B64" s="71"/>
    </row>
    <row r="65" spans="3:3" hidden="1" x14ac:dyDescent="0.3"/>
    <row r="66" spans="3:3" hidden="1" x14ac:dyDescent="0.3"/>
    <row r="67" spans="3:3" hidden="1" x14ac:dyDescent="0.3"/>
    <row r="69" spans="3:3" x14ac:dyDescent="0.3">
      <c r="C69" s="68"/>
    </row>
    <row r="75" spans="3:3" x14ac:dyDescent="0.3">
      <c r="C75" s="68"/>
    </row>
  </sheetData>
  <sheetProtection algorithmName="SHA-512" hashValue="erWJu51muVRcQwPTAqm7m+13LAWWJDQHLLgPT42YZkrMDiwimqzugtB7xYAfbOrPzfZfZvuNQRhhrgpKSbYGIw==" saltValue="sbX8p7DkM30ArvVa8XyjZg==" spinCount="100000" sheet="1" objects="1" scenarios="1"/>
  <mergeCells count="9">
    <mergeCell ref="B1:F1"/>
    <mergeCell ref="B3:F3"/>
    <mergeCell ref="B2:E2"/>
    <mergeCell ref="E9:F9"/>
    <mergeCell ref="B28:B36"/>
    <mergeCell ref="E13:F14"/>
    <mergeCell ref="E10:F10"/>
    <mergeCell ref="E12:F12"/>
    <mergeCell ref="E8:F8"/>
  </mergeCells>
  <dataValidations count="14">
    <dataValidation type="textLength" operator="equal" allowBlank="1" showInputMessage="1" showErrorMessage="1" errorTitle="Error" error="The agency MassHealth ID should be 10 characters consisting of 9 numbers and 1 letter. _x000a_" sqref="C10" xr:uid="{00000000-0002-0000-0000-000000000000}">
      <formula1>10</formula1>
    </dataValidation>
    <dataValidation type="textLength" operator="greaterThan" allowBlank="1" showInputMessage="1" showErrorMessage="1" errorTitle="Error" error="You must enter your contact information" sqref="C20:C21" xr:uid="{00000000-0002-0000-0000-000001000000}">
      <formula1>1</formula1>
    </dataValidation>
    <dataValidation type="textLength" operator="equal" allowBlank="1" showInputMessage="1" showErrorMessage="1" sqref="C45 C51 C59 C69 C75" xr:uid="{00000000-0002-0000-0000-000002000000}">
      <formula1>5</formula1>
    </dataValidation>
    <dataValidation type="textLength" operator="equal" allowBlank="1" showInputMessage="1" showErrorMessage="1" errorTitle="Error" error="Enter 5 digit zip code." sqref="C15" xr:uid="{00000000-0002-0000-0000-000003000000}">
      <formula1>5</formula1>
    </dataValidation>
    <dataValidation type="list" showInputMessage="1" showErrorMessage="1" errorTitle="Error" error="Fiscal Year end date must be selected." sqref="C17" xr:uid="{00000000-0002-0000-0000-000004000000}">
      <formula1>$B$51:$B$63</formula1>
    </dataValidation>
    <dataValidation type="custom" operator="greaterThan" allowBlank="1" showInputMessage="1" showErrorMessage="1" errorTitle="Error" error="Enter email address." sqref="C24" xr:uid="{00000000-0002-0000-0000-000005000000}">
      <formula1>ISNUMBER(MATCH("*@*.?*",C24,0))</formula1>
    </dataValidation>
    <dataValidation type="textLength" operator="equal" allowBlank="1" showErrorMessage="1" errorTitle="Error" error="Please enter 9 digit FEIN." sqref="C9" xr:uid="{00000000-0002-0000-0000-000006000000}">
      <formula1>9</formula1>
    </dataValidation>
    <dataValidation type="custom" allowBlank="1" showErrorMessage="1" errorTitle="Error" error="Please enter 10 digit phone number. (No symbols)" sqref="C22" xr:uid="{00000000-0002-0000-0000-000007000000}">
      <formula1>AND(ISNUMBER(C22), LEN(C22)=10)</formula1>
    </dataValidation>
    <dataValidation type="custom" operator="equal" allowBlank="1" showErrorMessage="1" errorTitle="Error" error="Please enter 10 digit phone number. (No symbols)" sqref="C16" xr:uid="{00000000-0002-0000-0000-000008000000}">
      <formula1>AND(ISNUMBER(C16),LEN(C16)=10)</formula1>
    </dataValidation>
    <dataValidation type="whole" operator="greaterThan" allowBlank="1" errorTitle="Error" sqref="C23" xr:uid="{00000000-0002-0000-0000-00000A000000}">
      <formula1>0</formula1>
    </dataValidation>
    <dataValidation type="custom" allowBlank="1" showInputMessage="1" showErrorMessage="1" errorTitle="Error" error="Please enter 10 digit fax number. (No symbols)" sqref="C25" xr:uid="{00000000-0002-0000-0000-00000B000000}">
      <formula1>AND(ISNUMBER(C25), LEN(C25)=10)</formula1>
    </dataValidation>
    <dataValidation type="textLength" operator="equal" allowBlank="1" showInputMessage="1" showErrorMessage="1" errorTitle="Error" error="Enter 2 digit state abbreviation." sqref="C14" xr:uid="{00000000-0002-0000-0000-00000C000000}">
      <formula1>2</formula1>
    </dataValidation>
    <dataValidation type="textLength" operator="equal" allowBlank="1" showInputMessage="1" showErrorMessage="1" errorTitle="Error" error="NPI should be 10 numeric digits." sqref="C11" xr:uid="{F2CB4545-CE80-416C-AF39-35E692AF597D}">
      <formula1>10</formula1>
    </dataValidation>
    <dataValidation type="whole" allowBlank="1" showInputMessage="1" showErrorMessage="1" errorTitle="Error" error="Please enter WHOLE numbers only." sqref="D29:H36" xr:uid="{E030D577-52CE-4653-A1E8-FFA281E8C939}">
      <formula1>MinimumDollarInputValue</formula1>
      <formula2>MaximumDollarInputValue</formula2>
    </dataValidation>
  </dataValidations>
  <pageMargins left="0.25" right="0.25" top="0.75" bottom="0.75" header="0.3" footer="0.3"/>
  <pageSetup scale="52" orientation="landscape" r:id="rId1"/>
  <rowBreaks count="1" manualBreakCount="1">
    <brk id="52" min="1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Title="Error" error="Please select provider name from dropdown. If your name is not in the list, see instructions to register with CHIA." promptTitle="Select your provider name:" xr:uid="{00000000-0002-0000-0000-00000D000000}">
          <x14:formula1>
            <xm:f>'Provider List'!$B$4:$B$240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8E713-D688-45F3-A574-55B4D4CD8B54}">
  <dimension ref="A1:BD3"/>
  <sheetViews>
    <sheetView topLeftCell="AX1" workbookViewId="0">
      <selection activeCell="P2" sqref="P2"/>
    </sheetView>
  </sheetViews>
  <sheetFormatPr defaultRowHeight="14.5" x14ac:dyDescent="0.35"/>
  <cols>
    <col min="1" max="1" width="31.81640625" bestFit="1" customWidth="1"/>
    <col min="2" max="2" width="11.81640625" customWidth="1"/>
    <col min="3" max="3" width="11.54296875" customWidth="1"/>
    <col min="4" max="4" width="9.54296875" customWidth="1"/>
    <col min="5" max="5" width="23.453125" customWidth="1"/>
    <col min="6" max="6" width="13" customWidth="1"/>
    <col min="7" max="7" width="10.453125" customWidth="1"/>
    <col min="8" max="8" width="9.81640625" customWidth="1"/>
    <col min="9" max="9" width="13.81640625" customWidth="1"/>
    <col min="10" max="10" width="10.81640625" customWidth="1"/>
    <col min="11" max="11" width="14.54296875" customWidth="1"/>
    <col min="12" max="12" width="12.453125" customWidth="1"/>
    <col min="13" max="13" width="13" bestFit="1" customWidth="1"/>
    <col min="14" max="14" width="15.81640625" bestFit="1" customWidth="1"/>
    <col min="15" max="15" width="15.81640625" customWidth="1"/>
    <col min="16" max="16" width="12.81640625" customWidth="1"/>
    <col min="17" max="17" width="19.81640625" bestFit="1" customWidth="1"/>
    <col min="18" max="18" width="24.1796875" bestFit="1" customWidth="1"/>
    <col min="19" max="19" width="28.453125" bestFit="1" customWidth="1"/>
    <col min="20" max="20" width="24.1796875" bestFit="1" customWidth="1"/>
    <col min="21" max="21" width="28.26953125" bestFit="1" customWidth="1"/>
    <col min="22" max="22" width="21.1796875" bestFit="1" customWidth="1"/>
    <col min="23" max="23" width="25.7265625" bestFit="1" customWidth="1"/>
    <col min="24" max="24" width="29.81640625" bestFit="1" customWidth="1"/>
    <col min="25" max="25" width="25.54296875" bestFit="1" customWidth="1"/>
    <col min="26" max="26" width="29.81640625" bestFit="1" customWidth="1"/>
    <col min="27" max="27" width="20.81640625" bestFit="1" customWidth="1"/>
    <col min="28" max="28" width="25.54296875" bestFit="1" customWidth="1"/>
    <col min="29" max="29" width="29.7265625" bestFit="1" customWidth="1"/>
    <col min="30" max="30" width="25.453125" bestFit="1" customWidth="1"/>
    <col min="31" max="31" width="29.54296875" bestFit="1" customWidth="1"/>
    <col min="32" max="33" width="23.26953125" bestFit="1" customWidth="1"/>
    <col min="34" max="34" width="27.453125" bestFit="1" customWidth="1"/>
    <col min="35" max="35" width="23.1796875" bestFit="1" customWidth="1"/>
    <col min="36" max="36" width="27.453125" bestFit="1" customWidth="1"/>
    <col min="37" max="37" width="21.26953125" bestFit="1" customWidth="1"/>
    <col min="38" max="38" width="25.81640625" bestFit="1" customWidth="1"/>
    <col min="39" max="39" width="30" bestFit="1" customWidth="1"/>
    <col min="40" max="40" width="25.7265625" bestFit="1" customWidth="1"/>
    <col min="41" max="41" width="29.81640625" bestFit="1" customWidth="1"/>
    <col min="42" max="42" width="19.54296875" bestFit="1" customWidth="1"/>
    <col min="43" max="43" width="24.1796875" bestFit="1" customWidth="1"/>
    <col min="44" max="44" width="28.453125" bestFit="1" customWidth="1"/>
    <col min="45" max="45" width="24.1796875" bestFit="1" customWidth="1"/>
    <col min="46" max="46" width="28.26953125" bestFit="1" customWidth="1"/>
    <col min="47" max="47" width="18.1796875" bestFit="1" customWidth="1"/>
    <col min="48" max="48" width="22.54296875" bestFit="1" customWidth="1"/>
    <col min="49" max="49" width="26.81640625" bestFit="1" customWidth="1"/>
    <col min="50" max="50" width="22.54296875" bestFit="1" customWidth="1"/>
    <col min="51" max="51" width="26.7265625" bestFit="1" customWidth="1"/>
    <col min="52" max="52" width="29.1796875" bestFit="1" customWidth="1"/>
    <col min="53" max="53" width="24.54296875" bestFit="1" customWidth="1"/>
    <col min="54" max="54" width="28.7265625" bestFit="1" customWidth="1"/>
    <col min="55" max="55" width="24.453125" bestFit="1" customWidth="1"/>
    <col min="56" max="56" width="28.54296875" bestFit="1" customWidth="1"/>
  </cols>
  <sheetData>
    <row r="1" spans="1:56" s="116" customFormat="1" x14ac:dyDescent="0.35">
      <c r="A1" s="116" t="s">
        <v>3</v>
      </c>
      <c r="B1" s="116" t="s">
        <v>609</v>
      </c>
      <c r="C1" s="116" t="s">
        <v>610</v>
      </c>
      <c r="D1" s="116" t="s">
        <v>611</v>
      </c>
      <c r="E1" s="116" t="s">
        <v>612</v>
      </c>
      <c r="F1" s="116" t="s">
        <v>9</v>
      </c>
      <c r="G1" s="116" t="s">
        <v>10</v>
      </c>
      <c r="H1" s="116" t="s">
        <v>11</v>
      </c>
      <c r="I1" s="116" t="s">
        <v>660</v>
      </c>
      <c r="J1" s="116" t="s">
        <v>613</v>
      </c>
      <c r="K1" s="116" t="s">
        <v>614</v>
      </c>
      <c r="L1" s="116" t="s">
        <v>615</v>
      </c>
      <c r="M1" s="116" t="s">
        <v>616</v>
      </c>
      <c r="N1" s="116" t="s">
        <v>617</v>
      </c>
      <c r="O1" s="116" t="s">
        <v>618</v>
      </c>
      <c r="P1" s="116" t="s">
        <v>619</v>
      </c>
      <c r="Q1" s="116" t="s">
        <v>620</v>
      </c>
      <c r="R1" s="116" t="s">
        <v>621</v>
      </c>
      <c r="S1" s="116" t="s">
        <v>622</v>
      </c>
      <c r="T1" s="116" t="s">
        <v>624</v>
      </c>
      <c r="U1" s="116" t="s">
        <v>623</v>
      </c>
      <c r="V1" s="116" t="s">
        <v>625</v>
      </c>
      <c r="W1" s="116" t="s">
        <v>626</v>
      </c>
      <c r="X1" s="116" t="s">
        <v>627</v>
      </c>
      <c r="Y1" s="116" t="s">
        <v>628</v>
      </c>
      <c r="Z1" s="116" t="s">
        <v>629</v>
      </c>
      <c r="AA1" s="116" t="s">
        <v>630</v>
      </c>
      <c r="AB1" s="116" t="s">
        <v>631</v>
      </c>
      <c r="AC1" s="116" t="s">
        <v>632</v>
      </c>
      <c r="AD1" s="116" t="s">
        <v>633</v>
      </c>
      <c r="AE1" s="116" t="s">
        <v>634</v>
      </c>
      <c r="AF1" s="116" t="s">
        <v>635</v>
      </c>
      <c r="AG1" s="116" t="s">
        <v>636</v>
      </c>
      <c r="AH1" s="116" t="s">
        <v>637</v>
      </c>
      <c r="AI1" s="116" t="s">
        <v>638</v>
      </c>
      <c r="AJ1" s="116" t="s">
        <v>639</v>
      </c>
      <c r="AK1" s="116" t="s">
        <v>640</v>
      </c>
      <c r="AL1" s="116" t="s">
        <v>641</v>
      </c>
      <c r="AM1" s="116" t="s">
        <v>642</v>
      </c>
      <c r="AN1" s="116" t="s">
        <v>643</v>
      </c>
      <c r="AO1" s="116" t="s">
        <v>644</v>
      </c>
      <c r="AP1" s="116" t="s">
        <v>645</v>
      </c>
      <c r="AQ1" s="116" t="s">
        <v>646</v>
      </c>
      <c r="AR1" s="116" t="s">
        <v>647</v>
      </c>
      <c r="AS1" s="116" t="s">
        <v>648</v>
      </c>
      <c r="AT1" s="116" t="s">
        <v>649</v>
      </c>
      <c r="AU1" s="116" t="s">
        <v>650</v>
      </c>
      <c r="AV1" s="116" t="s">
        <v>651</v>
      </c>
      <c r="AW1" s="116" t="s">
        <v>652</v>
      </c>
      <c r="AX1" s="116" t="s">
        <v>653</v>
      </c>
      <c r="AY1" s="116" t="s">
        <v>654</v>
      </c>
      <c r="AZ1" s="116" t="s">
        <v>655</v>
      </c>
      <c r="BA1" s="116" t="s">
        <v>659</v>
      </c>
      <c r="BB1" s="116" t="s">
        <v>656</v>
      </c>
      <c r="BC1" s="116" t="s">
        <v>657</v>
      </c>
      <c r="BD1" s="116" t="s">
        <v>658</v>
      </c>
    </row>
    <row r="2" spans="1:56" s="115" customFormat="1" x14ac:dyDescent="0.35">
      <c r="A2" s="115" t="str">
        <f>IF(ProviderName="","",ProviderName)</f>
        <v/>
      </c>
      <c r="B2" s="115" t="str">
        <f>IF(ISBLANK('Revenue Report'!C9),"",'Revenue Report'!C9)</f>
        <v/>
      </c>
      <c r="C2" s="115" t="str">
        <f>IF(ISBLANK(MassHealthProviderID),"",MassHealthProviderID)</f>
        <v/>
      </c>
      <c r="D2" s="115" t="str">
        <f>IF(ISBLANK('Revenue Report'!C11),"",'Revenue Report'!C11)</f>
        <v/>
      </c>
      <c r="E2" s="115" t="str">
        <f>IF(ISBLANK('Revenue Report'!C12),"",'Revenue Report'!C12)</f>
        <v/>
      </c>
      <c r="F2" s="115" t="str">
        <f>IF(ISBLANK('Revenue Report'!C13),"",'Revenue Report'!C13)</f>
        <v/>
      </c>
      <c r="G2" s="115" t="str">
        <f>IF(ISBLANK('Revenue Report'!C14),"",'Revenue Report'!C14)</f>
        <v/>
      </c>
      <c r="H2" s="115" t="str">
        <f>IF(ISBLANK('Revenue Report'!C15),"",'Revenue Report'!C15)</f>
        <v/>
      </c>
      <c r="I2" s="115" t="str">
        <f>IF(ISBLANK('Revenue Report'!C16),"",'Revenue Report'!C16)</f>
        <v/>
      </c>
      <c r="J2" s="115" t="str">
        <f>IF(ISBLANK('Revenue Report'!C17),"",'Revenue Report'!C17)</f>
        <v/>
      </c>
      <c r="K2" s="115" t="str">
        <f>IF(ISBLANK('Revenue Report'!$C20),"",'Revenue Report'!$C20)</f>
        <v/>
      </c>
      <c r="L2" s="115" t="str">
        <f>IF(ISBLANK('Revenue Report'!$C21),"",'Revenue Report'!$C21)</f>
        <v/>
      </c>
      <c r="M2" s="115" t="str">
        <f>IF(ISBLANK('Revenue Report'!$C22),"",'Revenue Report'!$C22)</f>
        <v/>
      </c>
      <c r="N2" s="115" t="str">
        <f>IF(ISBLANK('Revenue Report'!$C23),"",'Revenue Report'!$C23)</f>
        <v/>
      </c>
      <c r="O2" s="115" t="str">
        <f>IF(ISBLANK('Revenue Report'!$C24),"",'Revenue Report'!$C24)</f>
        <v/>
      </c>
      <c r="P2" s="115" t="str">
        <f>IF(ISBLANK('Revenue Report'!$C25),"",'Revenue Report'!$C25)</f>
        <v/>
      </c>
      <c r="Q2" s="115">
        <f>'Revenue Report'!D29</f>
        <v>0</v>
      </c>
      <c r="R2" s="115">
        <f>'Revenue Report'!E29</f>
        <v>0</v>
      </c>
      <c r="S2" s="115">
        <f>'Revenue Report'!F29</f>
        <v>0</v>
      </c>
      <c r="T2" s="115">
        <f>'Revenue Report'!G29</f>
        <v>0</v>
      </c>
      <c r="U2" s="115">
        <f>'Revenue Report'!H29</f>
        <v>0</v>
      </c>
      <c r="V2" s="115">
        <f>'Revenue Report'!D30</f>
        <v>0</v>
      </c>
      <c r="W2" s="115">
        <f>'Revenue Report'!E30</f>
        <v>0</v>
      </c>
      <c r="X2" s="115">
        <f>'Revenue Report'!F30</f>
        <v>0</v>
      </c>
      <c r="Y2" s="115">
        <f>'Revenue Report'!G30</f>
        <v>0</v>
      </c>
      <c r="Z2" s="115">
        <f>'Revenue Report'!H30</f>
        <v>0</v>
      </c>
      <c r="AA2" s="115">
        <f>'Revenue Report'!D31</f>
        <v>0</v>
      </c>
      <c r="AB2" s="115">
        <f>'Revenue Report'!E31</f>
        <v>0</v>
      </c>
      <c r="AC2" s="115">
        <f>'Revenue Report'!F31</f>
        <v>0</v>
      </c>
      <c r="AD2" s="115">
        <f>'Revenue Report'!G31</f>
        <v>0</v>
      </c>
      <c r="AE2" s="115">
        <f>'Revenue Report'!H31</f>
        <v>0</v>
      </c>
      <c r="AF2" s="115">
        <f>'Revenue Report'!D32</f>
        <v>0</v>
      </c>
      <c r="AG2" s="115">
        <f>'Revenue Report'!E32</f>
        <v>0</v>
      </c>
      <c r="AH2" s="115">
        <f>'Revenue Report'!F32</f>
        <v>0</v>
      </c>
      <c r="AI2" s="115">
        <f>'Revenue Report'!G32</f>
        <v>0</v>
      </c>
      <c r="AJ2" s="115">
        <f>'Revenue Report'!H32</f>
        <v>0</v>
      </c>
      <c r="AK2" s="115">
        <f>'Revenue Report'!D33</f>
        <v>0</v>
      </c>
      <c r="AL2" s="115">
        <f>'Revenue Report'!E33</f>
        <v>0</v>
      </c>
      <c r="AM2" s="115">
        <f>'Revenue Report'!F33</f>
        <v>0</v>
      </c>
      <c r="AN2" s="115">
        <f>'Revenue Report'!G33</f>
        <v>0</v>
      </c>
      <c r="AO2" s="115">
        <f>'Revenue Report'!H33</f>
        <v>0</v>
      </c>
      <c r="AP2" s="115">
        <f>'Revenue Report'!D34</f>
        <v>0</v>
      </c>
      <c r="AQ2" s="115">
        <f>'Revenue Report'!E34</f>
        <v>0</v>
      </c>
      <c r="AR2" s="115">
        <f>'Revenue Report'!F34</f>
        <v>0</v>
      </c>
      <c r="AS2" s="115">
        <f>'Revenue Report'!G34</f>
        <v>0</v>
      </c>
      <c r="AT2" s="115">
        <f>'Revenue Report'!H34</f>
        <v>0</v>
      </c>
      <c r="AU2" s="115">
        <f>'Revenue Report'!D35</f>
        <v>0</v>
      </c>
      <c r="AV2" s="115">
        <f>'Revenue Report'!E35</f>
        <v>0</v>
      </c>
      <c r="AW2" s="115">
        <f>'Revenue Report'!F35</f>
        <v>0</v>
      </c>
      <c r="AX2" s="115">
        <f>'Revenue Report'!G35</f>
        <v>0</v>
      </c>
      <c r="AY2" s="115">
        <f>'Revenue Report'!H35</f>
        <v>0</v>
      </c>
      <c r="AZ2" s="115">
        <f>'Revenue Report'!D36</f>
        <v>0</v>
      </c>
      <c r="BA2" s="115">
        <f>'Revenue Report'!E36</f>
        <v>0</v>
      </c>
      <c r="BB2" s="115">
        <f>'Revenue Report'!F36</f>
        <v>0</v>
      </c>
      <c r="BC2" s="115">
        <f>'Revenue Report'!G36</f>
        <v>0</v>
      </c>
      <c r="BD2" s="115">
        <f>'Revenue Report'!H36</f>
        <v>0</v>
      </c>
    </row>
    <row r="3" spans="1:56" s="115" customFormat="1" x14ac:dyDescent="0.3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DB9BC-1F40-4BBA-BAE1-E8B606638F0B}">
  <sheetPr codeName="Sheet4">
    <tabColor theme="4" tint="0.59999389629810485"/>
    <pageSetUpPr fitToPage="1"/>
  </sheetPr>
  <dimension ref="A1:D240"/>
  <sheetViews>
    <sheetView workbookViewId="0"/>
  </sheetViews>
  <sheetFormatPr defaultColWidth="9.1796875" defaultRowHeight="12.5" x14ac:dyDescent="0.25"/>
  <cols>
    <col min="1" max="1" width="9.1796875" style="72"/>
    <col min="2" max="2" width="123.453125" style="72" customWidth="1"/>
    <col min="3" max="3" width="51.1796875" style="72" bestFit="1" customWidth="1"/>
    <col min="4" max="4" width="34.54296875" style="73" customWidth="1"/>
    <col min="5" max="5" width="44.453125" style="72" bestFit="1" customWidth="1"/>
    <col min="6" max="16384" width="9.1796875" style="72"/>
  </cols>
  <sheetData>
    <row r="1" spans="1:4" s="74" customFormat="1" ht="27.75" customHeight="1" x14ac:dyDescent="0.35">
      <c r="B1" s="75" t="s">
        <v>37</v>
      </c>
      <c r="D1" s="78"/>
    </row>
    <row r="2" spans="1:4" s="74" customFormat="1" ht="18" x14ac:dyDescent="0.35">
      <c r="B2" s="77"/>
      <c r="D2" s="78"/>
    </row>
    <row r="3" spans="1:4" ht="13" x14ac:dyDescent="0.3">
      <c r="A3" s="79" t="s">
        <v>38</v>
      </c>
      <c r="B3" s="79" t="s">
        <v>39</v>
      </c>
    </row>
    <row r="4" spans="1:4" ht="13" x14ac:dyDescent="0.3">
      <c r="B4" s="83"/>
      <c r="C4" s="131"/>
      <c r="D4" s="131"/>
    </row>
    <row r="5" spans="1:4" x14ac:dyDescent="0.25">
      <c r="A5" s="80"/>
      <c r="B5" s="81" t="s">
        <v>40</v>
      </c>
      <c r="C5" s="131"/>
      <c r="D5" s="131"/>
    </row>
    <row r="6" spans="1:4" ht="13" x14ac:dyDescent="0.25">
      <c r="A6" s="81">
        <v>6383</v>
      </c>
      <c r="B6" s="81" t="s">
        <v>41</v>
      </c>
      <c r="C6" s="131"/>
      <c r="D6" s="131"/>
    </row>
    <row r="7" spans="1:4" x14ac:dyDescent="0.25">
      <c r="A7" s="81">
        <v>6385</v>
      </c>
      <c r="B7" s="81" t="s">
        <v>42</v>
      </c>
    </row>
    <row r="8" spans="1:4" ht="18.5" x14ac:dyDescent="0.25">
      <c r="A8" s="81">
        <v>14322</v>
      </c>
      <c r="B8" s="81" t="s">
        <v>4</v>
      </c>
      <c r="C8" s="132"/>
      <c r="D8" s="132"/>
    </row>
    <row r="9" spans="1:4" x14ac:dyDescent="0.25">
      <c r="A9" s="81">
        <v>3177</v>
      </c>
      <c r="B9" s="81" t="s">
        <v>43</v>
      </c>
    </row>
    <row r="10" spans="1:4" x14ac:dyDescent="0.25">
      <c r="A10" s="81">
        <v>4739</v>
      </c>
      <c r="B10" s="81" t="s">
        <v>44</v>
      </c>
    </row>
    <row r="11" spans="1:4" x14ac:dyDescent="0.25">
      <c r="A11" s="81">
        <v>4740</v>
      </c>
      <c r="B11" s="81" t="s">
        <v>45</v>
      </c>
    </row>
    <row r="12" spans="1:4" x14ac:dyDescent="0.25">
      <c r="A12" s="81">
        <v>4477</v>
      </c>
      <c r="B12" s="81" t="s">
        <v>46</v>
      </c>
    </row>
    <row r="13" spans="1:4" x14ac:dyDescent="0.25">
      <c r="A13" s="81">
        <v>20444</v>
      </c>
      <c r="B13" s="81" t="s">
        <v>47</v>
      </c>
    </row>
    <row r="14" spans="1:4" x14ac:dyDescent="0.25">
      <c r="A14" s="81">
        <v>4701</v>
      </c>
      <c r="B14" s="81" t="s">
        <v>48</v>
      </c>
    </row>
    <row r="15" spans="1:4" x14ac:dyDescent="0.25">
      <c r="A15" s="81">
        <v>20436</v>
      </c>
      <c r="B15" s="81" t="s">
        <v>49</v>
      </c>
    </row>
    <row r="16" spans="1:4" x14ac:dyDescent="0.25">
      <c r="A16" s="81">
        <v>12597</v>
      </c>
      <c r="B16" s="81" t="s">
        <v>50</v>
      </c>
    </row>
    <row r="17" spans="1:2" x14ac:dyDescent="0.25">
      <c r="A17" s="81">
        <v>20442</v>
      </c>
      <c r="B17" s="81" t="s">
        <v>51</v>
      </c>
    </row>
    <row r="18" spans="1:2" x14ac:dyDescent="0.25">
      <c r="A18" s="81">
        <v>4703</v>
      </c>
      <c r="B18" s="81" t="s">
        <v>52</v>
      </c>
    </row>
    <row r="19" spans="1:2" x14ac:dyDescent="0.25">
      <c r="A19" s="81">
        <v>10329</v>
      </c>
      <c r="B19" s="81" t="s">
        <v>53</v>
      </c>
    </row>
    <row r="20" spans="1:2" x14ac:dyDescent="0.25">
      <c r="A20" s="81">
        <v>4481</v>
      </c>
      <c r="B20" s="81" t="s">
        <v>54</v>
      </c>
    </row>
    <row r="21" spans="1:2" x14ac:dyDescent="0.25">
      <c r="A21" s="82">
        <v>3212</v>
      </c>
      <c r="B21" s="81" t="s">
        <v>55</v>
      </c>
    </row>
    <row r="22" spans="1:2" x14ac:dyDescent="0.25">
      <c r="A22" s="82">
        <v>4483</v>
      </c>
      <c r="B22" s="81" t="s">
        <v>56</v>
      </c>
    </row>
    <row r="23" spans="1:2" x14ac:dyDescent="0.25">
      <c r="A23" s="81">
        <v>4484</v>
      </c>
      <c r="B23" s="81" t="s">
        <v>57</v>
      </c>
    </row>
    <row r="24" spans="1:2" x14ac:dyDescent="0.25">
      <c r="A24" s="81">
        <v>6387</v>
      </c>
      <c r="B24" s="81" t="s">
        <v>58</v>
      </c>
    </row>
    <row r="25" spans="1:2" x14ac:dyDescent="0.25">
      <c r="A25" s="81">
        <v>4704</v>
      </c>
      <c r="B25" s="81" t="s">
        <v>59</v>
      </c>
    </row>
    <row r="26" spans="1:2" x14ac:dyDescent="0.25">
      <c r="A26" s="81">
        <v>4490</v>
      </c>
      <c r="B26" s="81" t="s">
        <v>60</v>
      </c>
    </row>
    <row r="27" spans="1:2" x14ac:dyDescent="0.25">
      <c r="A27" s="82">
        <v>8008</v>
      </c>
      <c r="B27" s="81" t="s">
        <v>61</v>
      </c>
    </row>
    <row r="28" spans="1:2" x14ac:dyDescent="0.25">
      <c r="A28" s="81">
        <v>6388</v>
      </c>
      <c r="B28" s="81" t="s">
        <v>62</v>
      </c>
    </row>
    <row r="29" spans="1:2" x14ac:dyDescent="0.25">
      <c r="A29" s="82">
        <v>4491</v>
      </c>
      <c r="B29" s="81" t="s">
        <v>63</v>
      </c>
    </row>
    <row r="30" spans="1:2" x14ac:dyDescent="0.25">
      <c r="A30" s="82">
        <v>4492</v>
      </c>
      <c r="B30" s="81" t="s">
        <v>64</v>
      </c>
    </row>
    <row r="31" spans="1:2" x14ac:dyDescent="0.25">
      <c r="A31" s="82">
        <v>4741</v>
      </c>
      <c r="B31" s="81" t="s">
        <v>65</v>
      </c>
    </row>
    <row r="32" spans="1:2" x14ac:dyDescent="0.25">
      <c r="A32" s="82">
        <v>6389</v>
      </c>
      <c r="B32" s="81" t="s">
        <v>66</v>
      </c>
    </row>
    <row r="33" spans="1:2" x14ac:dyDescent="0.25">
      <c r="A33" s="82">
        <v>4499</v>
      </c>
      <c r="B33" s="81" t="s">
        <v>67</v>
      </c>
    </row>
    <row r="34" spans="1:2" x14ac:dyDescent="0.25">
      <c r="A34" s="81">
        <v>13207</v>
      </c>
      <c r="B34" s="81" t="s">
        <v>68</v>
      </c>
    </row>
    <row r="35" spans="1:2" x14ac:dyDescent="0.25">
      <c r="A35" s="82">
        <v>10750</v>
      </c>
      <c r="B35" s="81" t="s">
        <v>69</v>
      </c>
    </row>
    <row r="36" spans="1:2" x14ac:dyDescent="0.25">
      <c r="A36" s="81">
        <v>12570</v>
      </c>
      <c r="B36" s="81" t="s">
        <v>70</v>
      </c>
    </row>
    <row r="37" spans="1:2" x14ac:dyDescent="0.25">
      <c r="A37" s="81">
        <v>4500</v>
      </c>
      <c r="B37" s="81" t="s">
        <v>71</v>
      </c>
    </row>
    <row r="38" spans="1:2" x14ac:dyDescent="0.25">
      <c r="A38" s="81">
        <v>4501</v>
      </c>
      <c r="B38" s="81" t="s">
        <v>72</v>
      </c>
    </row>
    <row r="39" spans="1:2" x14ac:dyDescent="0.25">
      <c r="A39" s="81">
        <v>6390</v>
      </c>
      <c r="B39" s="81" t="s">
        <v>73</v>
      </c>
    </row>
    <row r="40" spans="1:2" x14ac:dyDescent="0.25">
      <c r="A40" s="82">
        <v>12975</v>
      </c>
      <c r="B40" s="81" t="s">
        <v>74</v>
      </c>
    </row>
    <row r="41" spans="1:2" x14ac:dyDescent="0.25">
      <c r="A41" s="81">
        <v>4503</v>
      </c>
      <c r="B41" s="81" t="s">
        <v>75</v>
      </c>
    </row>
    <row r="42" spans="1:2" x14ac:dyDescent="0.25">
      <c r="A42" s="82">
        <v>4504</v>
      </c>
      <c r="B42" s="81" t="s">
        <v>76</v>
      </c>
    </row>
    <row r="43" spans="1:2" x14ac:dyDescent="0.25">
      <c r="A43" s="81">
        <v>4742</v>
      </c>
      <c r="B43" s="81" t="s">
        <v>77</v>
      </c>
    </row>
    <row r="44" spans="1:2" x14ac:dyDescent="0.25">
      <c r="A44" s="82">
        <v>6392</v>
      </c>
      <c r="B44" s="81" t="s">
        <v>78</v>
      </c>
    </row>
    <row r="45" spans="1:2" x14ac:dyDescent="0.25">
      <c r="A45" s="82">
        <v>10667</v>
      </c>
      <c r="B45" s="81" t="s">
        <v>79</v>
      </c>
    </row>
    <row r="46" spans="1:2" x14ac:dyDescent="0.25">
      <c r="A46" s="82">
        <v>12620</v>
      </c>
      <c r="B46" s="81" t="s">
        <v>80</v>
      </c>
    </row>
    <row r="47" spans="1:2" x14ac:dyDescent="0.25">
      <c r="A47" s="82">
        <v>10188</v>
      </c>
      <c r="B47" s="81" t="s">
        <v>81</v>
      </c>
    </row>
    <row r="48" spans="1:2" x14ac:dyDescent="0.25">
      <c r="A48" s="82">
        <v>4743</v>
      </c>
      <c r="B48" s="81" t="s">
        <v>82</v>
      </c>
    </row>
    <row r="49" spans="1:2" x14ac:dyDescent="0.25">
      <c r="A49" s="82">
        <v>4510</v>
      </c>
      <c r="B49" s="81" t="s">
        <v>83</v>
      </c>
    </row>
    <row r="50" spans="1:2" x14ac:dyDescent="0.25">
      <c r="A50" s="81">
        <v>6393</v>
      </c>
      <c r="B50" s="81" t="s">
        <v>84</v>
      </c>
    </row>
    <row r="51" spans="1:2" x14ac:dyDescent="0.25">
      <c r="A51" s="81">
        <v>6394</v>
      </c>
      <c r="B51" s="81" t="s">
        <v>85</v>
      </c>
    </row>
    <row r="52" spans="1:2" x14ac:dyDescent="0.25">
      <c r="A52" s="82">
        <v>6395</v>
      </c>
      <c r="B52" s="81" t="s">
        <v>86</v>
      </c>
    </row>
    <row r="53" spans="1:2" x14ac:dyDescent="0.25">
      <c r="A53" s="82">
        <v>4705</v>
      </c>
      <c r="B53" s="81" t="s">
        <v>87</v>
      </c>
    </row>
    <row r="54" spans="1:2" x14ac:dyDescent="0.25">
      <c r="A54" s="82">
        <v>6396</v>
      </c>
      <c r="B54" s="81" t="s">
        <v>88</v>
      </c>
    </row>
    <row r="55" spans="1:2" x14ac:dyDescent="0.25">
      <c r="A55" s="82">
        <v>4515</v>
      </c>
      <c r="B55" s="81" t="s">
        <v>89</v>
      </c>
    </row>
    <row r="56" spans="1:2" x14ac:dyDescent="0.25">
      <c r="A56" s="82">
        <v>4708</v>
      </c>
      <c r="B56" s="81" t="s">
        <v>90</v>
      </c>
    </row>
    <row r="57" spans="1:2" x14ac:dyDescent="0.25">
      <c r="A57" s="81">
        <v>4516</v>
      </c>
      <c r="B57" s="81" t="s">
        <v>91</v>
      </c>
    </row>
    <row r="58" spans="1:2" x14ac:dyDescent="0.25">
      <c r="A58" s="82">
        <v>6398</v>
      </c>
      <c r="B58" s="81" t="s">
        <v>92</v>
      </c>
    </row>
    <row r="59" spans="1:2" x14ac:dyDescent="0.25">
      <c r="A59" s="82">
        <v>6399</v>
      </c>
      <c r="B59" s="81" t="s">
        <v>93</v>
      </c>
    </row>
    <row r="60" spans="1:2" x14ac:dyDescent="0.25">
      <c r="A60" s="81">
        <v>6384</v>
      </c>
      <c r="B60" s="81" t="s">
        <v>94</v>
      </c>
    </row>
    <row r="61" spans="1:2" x14ac:dyDescent="0.25">
      <c r="A61" s="81">
        <v>6400</v>
      </c>
      <c r="B61" s="81" t="s">
        <v>95</v>
      </c>
    </row>
    <row r="62" spans="1:2" x14ac:dyDescent="0.25">
      <c r="A62" s="82">
        <v>10669</v>
      </c>
      <c r="B62" s="81" t="s">
        <v>96</v>
      </c>
    </row>
    <row r="63" spans="1:2" x14ac:dyDescent="0.25">
      <c r="A63" s="81">
        <v>6403</v>
      </c>
      <c r="B63" s="81" t="s">
        <v>97</v>
      </c>
    </row>
    <row r="64" spans="1:2" x14ac:dyDescent="0.25">
      <c r="A64" s="82">
        <v>6404</v>
      </c>
      <c r="B64" s="81" t="s">
        <v>98</v>
      </c>
    </row>
    <row r="65" spans="1:2" x14ac:dyDescent="0.25">
      <c r="A65" s="81">
        <v>6405</v>
      </c>
      <c r="B65" s="81" t="s">
        <v>99</v>
      </c>
    </row>
    <row r="66" spans="1:2" x14ac:dyDescent="0.25">
      <c r="A66" s="82">
        <v>6406</v>
      </c>
      <c r="B66" s="81" t="s">
        <v>100</v>
      </c>
    </row>
    <row r="67" spans="1:2" x14ac:dyDescent="0.25">
      <c r="A67" s="82">
        <v>13175</v>
      </c>
      <c r="B67" s="81" t="s">
        <v>101</v>
      </c>
    </row>
    <row r="68" spans="1:2" x14ac:dyDescent="0.25">
      <c r="A68" s="82">
        <v>4523</v>
      </c>
      <c r="B68" s="81" t="s">
        <v>102</v>
      </c>
    </row>
    <row r="69" spans="1:2" x14ac:dyDescent="0.25">
      <c r="A69" s="82">
        <v>6407</v>
      </c>
      <c r="B69" s="81" t="s">
        <v>103</v>
      </c>
    </row>
    <row r="70" spans="1:2" x14ac:dyDescent="0.25">
      <c r="A70" s="82">
        <v>12802</v>
      </c>
      <c r="B70" s="81" t="s">
        <v>104</v>
      </c>
    </row>
    <row r="71" spans="1:2" x14ac:dyDescent="0.25">
      <c r="A71" s="81">
        <v>8010</v>
      </c>
      <c r="B71" s="81" t="s">
        <v>105</v>
      </c>
    </row>
    <row r="72" spans="1:2" x14ac:dyDescent="0.25">
      <c r="A72" s="82">
        <v>4709</v>
      </c>
      <c r="B72" s="81" t="s">
        <v>106</v>
      </c>
    </row>
    <row r="73" spans="1:2" x14ac:dyDescent="0.25">
      <c r="A73" s="82">
        <v>10668</v>
      </c>
      <c r="B73" s="81" t="s">
        <v>107</v>
      </c>
    </row>
    <row r="74" spans="1:2" x14ac:dyDescent="0.25">
      <c r="A74" s="81">
        <v>6408</v>
      </c>
      <c r="B74" s="81" t="s">
        <v>108</v>
      </c>
    </row>
    <row r="75" spans="1:2" x14ac:dyDescent="0.25">
      <c r="A75" s="81">
        <v>6409</v>
      </c>
      <c r="B75" s="81" t="s">
        <v>109</v>
      </c>
    </row>
    <row r="76" spans="1:2" x14ac:dyDescent="0.25">
      <c r="A76" s="81">
        <v>4745</v>
      </c>
      <c r="B76" s="81" t="s">
        <v>110</v>
      </c>
    </row>
    <row r="77" spans="1:2" x14ac:dyDescent="0.25">
      <c r="A77" s="81">
        <v>4527</v>
      </c>
      <c r="B77" s="81" t="s">
        <v>111</v>
      </c>
    </row>
    <row r="78" spans="1:2" x14ac:dyDescent="0.25">
      <c r="A78" s="81">
        <v>6410</v>
      </c>
      <c r="B78" s="81" t="s">
        <v>112</v>
      </c>
    </row>
    <row r="79" spans="1:2" x14ac:dyDescent="0.25">
      <c r="A79" s="82">
        <v>6415</v>
      </c>
      <c r="B79" s="81" t="s">
        <v>113</v>
      </c>
    </row>
    <row r="80" spans="1:2" x14ac:dyDescent="0.25">
      <c r="A80" s="82">
        <v>4710</v>
      </c>
      <c r="B80" s="81" t="s">
        <v>114</v>
      </c>
    </row>
    <row r="81" spans="1:2" x14ac:dyDescent="0.25">
      <c r="A81" s="82">
        <v>10334</v>
      </c>
      <c r="B81" s="81" t="s">
        <v>115</v>
      </c>
    </row>
    <row r="82" spans="1:2" x14ac:dyDescent="0.25">
      <c r="A82" s="81">
        <v>6413</v>
      </c>
      <c r="B82" s="81" t="s">
        <v>116</v>
      </c>
    </row>
    <row r="83" spans="1:2" x14ac:dyDescent="0.25">
      <c r="A83" s="81">
        <v>6414</v>
      </c>
      <c r="B83" s="81" t="s">
        <v>117</v>
      </c>
    </row>
    <row r="84" spans="1:2" x14ac:dyDescent="0.25">
      <c r="A84" s="81">
        <v>4466</v>
      </c>
      <c r="B84" s="81" t="s">
        <v>118</v>
      </c>
    </row>
    <row r="85" spans="1:2" x14ac:dyDescent="0.25">
      <c r="A85" s="82">
        <v>6416</v>
      </c>
      <c r="B85" s="81" t="s">
        <v>119</v>
      </c>
    </row>
    <row r="86" spans="1:2" x14ac:dyDescent="0.25">
      <c r="A86" s="82">
        <v>8011</v>
      </c>
      <c r="B86" s="81" t="s">
        <v>120</v>
      </c>
    </row>
    <row r="87" spans="1:2" x14ac:dyDescent="0.25">
      <c r="A87" s="82">
        <v>6417</v>
      </c>
      <c r="B87" s="81" t="s">
        <v>121</v>
      </c>
    </row>
    <row r="88" spans="1:2" x14ac:dyDescent="0.25">
      <c r="A88" s="82">
        <v>6418</v>
      </c>
      <c r="B88" s="81" t="s">
        <v>122</v>
      </c>
    </row>
    <row r="89" spans="1:2" x14ac:dyDescent="0.25">
      <c r="A89" s="82">
        <v>4712</v>
      </c>
      <c r="B89" s="81" t="s">
        <v>123</v>
      </c>
    </row>
    <row r="90" spans="1:2" x14ac:dyDescent="0.25">
      <c r="A90" s="81">
        <v>12811</v>
      </c>
      <c r="B90" s="81" t="s">
        <v>124</v>
      </c>
    </row>
    <row r="91" spans="1:2" x14ac:dyDescent="0.25">
      <c r="A91" s="82">
        <v>13187</v>
      </c>
      <c r="B91" s="81" t="s">
        <v>125</v>
      </c>
    </row>
    <row r="92" spans="1:2" x14ac:dyDescent="0.25">
      <c r="A92" s="81">
        <v>6420</v>
      </c>
      <c r="B92" s="81" t="s">
        <v>126</v>
      </c>
    </row>
    <row r="93" spans="1:2" x14ac:dyDescent="0.25">
      <c r="A93" s="81">
        <v>6421</v>
      </c>
      <c r="B93" s="81" t="s">
        <v>127</v>
      </c>
    </row>
    <row r="94" spans="1:2" x14ac:dyDescent="0.25">
      <c r="A94" s="81">
        <v>6422</v>
      </c>
      <c r="B94" s="81" t="s">
        <v>128</v>
      </c>
    </row>
    <row r="95" spans="1:2" x14ac:dyDescent="0.25">
      <c r="A95" s="82">
        <v>13189</v>
      </c>
      <c r="B95" s="81" t="s">
        <v>129</v>
      </c>
    </row>
    <row r="96" spans="1:2" x14ac:dyDescent="0.25">
      <c r="A96" s="81">
        <v>6429</v>
      </c>
      <c r="B96" s="81" t="s">
        <v>130</v>
      </c>
    </row>
    <row r="97" spans="1:2" x14ac:dyDescent="0.25">
      <c r="A97" s="81">
        <v>12568</v>
      </c>
      <c r="B97" s="81" t="s">
        <v>131</v>
      </c>
    </row>
    <row r="98" spans="1:2" x14ac:dyDescent="0.25">
      <c r="A98" s="81">
        <v>4548</v>
      </c>
      <c r="B98" s="81" t="s">
        <v>132</v>
      </c>
    </row>
    <row r="99" spans="1:2" x14ac:dyDescent="0.25">
      <c r="A99" s="81">
        <v>6423</v>
      </c>
      <c r="B99" s="81" t="s">
        <v>133</v>
      </c>
    </row>
    <row r="100" spans="1:2" x14ac:dyDescent="0.25">
      <c r="A100" s="81">
        <v>4552</v>
      </c>
      <c r="B100" s="81" t="s">
        <v>134</v>
      </c>
    </row>
    <row r="101" spans="1:2" x14ac:dyDescent="0.25">
      <c r="A101" s="81">
        <v>4714</v>
      </c>
      <c r="B101" s="81" t="s">
        <v>135</v>
      </c>
    </row>
    <row r="102" spans="1:2" x14ac:dyDescent="0.25">
      <c r="A102" s="81">
        <v>6426</v>
      </c>
      <c r="B102" s="81" t="s">
        <v>136</v>
      </c>
    </row>
    <row r="103" spans="1:2" x14ac:dyDescent="0.25">
      <c r="A103" s="81">
        <v>6427</v>
      </c>
      <c r="B103" s="81" t="s">
        <v>137</v>
      </c>
    </row>
    <row r="104" spans="1:2" x14ac:dyDescent="0.25">
      <c r="A104" s="81">
        <v>4746</v>
      </c>
      <c r="B104" s="81" t="s">
        <v>138</v>
      </c>
    </row>
    <row r="105" spans="1:2" x14ac:dyDescent="0.25">
      <c r="A105" s="81">
        <v>4557</v>
      </c>
      <c r="B105" s="81" t="s">
        <v>139</v>
      </c>
    </row>
    <row r="106" spans="1:2" x14ac:dyDescent="0.25">
      <c r="A106" s="81">
        <v>4559</v>
      </c>
      <c r="B106" s="81" t="s">
        <v>140</v>
      </c>
    </row>
    <row r="107" spans="1:2" x14ac:dyDescent="0.25">
      <c r="A107" s="81">
        <v>13199</v>
      </c>
      <c r="B107" s="81" t="s">
        <v>141</v>
      </c>
    </row>
    <row r="108" spans="1:2" x14ac:dyDescent="0.25">
      <c r="A108" s="81">
        <v>6428</v>
      </c>
      <c r="B108" s="81" t="s">
        <v>142</v>
      </c>
    </row>
    <row r="109" spans="1:2" x14ac:dyDescent="0.25">
      <c r="A109" s="81">
        <v>10336</v>
      </c>
      <c r="B109" s="81" t="s">
        <v>143</v>
      </c>
    </row>
    <row r="110" spans="1:2" x14ac:dyDescent="0.25">
      <c r="A110" s="81">
        <v>8014</v>
      </c>
      <c r="B110" s="81" t="s">
        <v>144</v>
      </c>
    </row>
    <row r="111" spans="1:2" x14ac:dyDescent="0.25">
      <c r="A111" s="81">
        <v>4747</v>
      </c>
      <c r="B111" s="81" t="s">
        <v>145</v>
      </c>
    </row>
    <row r="112" spans="1:2" x14ac:dyDescent="0.25">
      <c r="A112" s="81">
        <v>6430</v>
      </c>
      <c r="B112" s="81" t="s">
        <v>146</v>
      </c>
    </row>
    <row r="113" spans="1:2" x14ac:dyDescent="0.25">
      <c r="A113" s="81">
        <v>6431</v>
      </c>
      <c r="B113" s="81" t="s">
        <v>147</v>
      </c>
    </row>
    <row r="114" spans="1:2" x14ac:dyDescent="0.25">
      <c r="A114" s="81">
        <v>6432</v>
      </c>
      <c r="B114" s="81" t="s">
        <v>148</v>
      </c>
    </row>
    <row r="115" spans="1:2" x14ac:dyDescent="0.25">
      <c r="A115" s="81">
        <v>6433</v>
      </c>
      <c r="B115" s="81" t="s">
        <v>149</v>
      </c>
    </row>
    <row r="116" spans="1:2" x14ac:dyDescent="0.25">
      <c r="A116" s="81">
        <v>6434</v>
      </c>
      <c r="B116" s="81" t="s">
        <v>150</v>
      </c>
    </row>
    <row r="117" spans="1:2" x14ac:dyDescent="0.25">
      <c r="A117" s="81">
        <v>4716</v>
      </c>
      <c r="B117" s="81" t="s">
        <v>151</v>
      </c>
    </row>
    <row r="118" spans="1:2" x14ac:dyDescent="0.25">
      <c r="A118" s="81">
        <v>6435</v>
      </c>
      <c r="B118" s="81" t="s">
        <v>152</v>
      </c>
    </row>
    <row r="119" spans="1:2" x14ac:dyDescent="0.25">
      <c r="A119" s="81">
        <v>4571</v>
      </c>
      <c r="B119" s="81" t="s">
        <v>153</v>
      </c>
    </row>
    <row r="120" spans="1:2" x14ac:dyDescent="0.25">
      <c r="A120" s="81">
        <v>4572</v>
      </c>
      <c r="B120" s="81" t="s">
        <v>154</v>
      </c>
    </row>
    <row r="121" spans="1:2" x14ac:dyDescent="0.25">
      <c r="A121" s="81">
        <v>4468</v>
      </c>
      <c r="B121" s="81" t="s">
        <v>155</v>
      </c>
    </row>
    <row r="122" spans="1:2" x14ac:dyDescent="0.25">
      <c r="A122" s="81">
        <v>4575</v>
      </c>
      <c r="B122" s="81" t="s">
        <v>156</v>
      </c>
    </row>
    <row r="123" spans="1:2" x14ac:dyDescent="0.25">
      <c r="A123" s="81">
        <v>4576</v>
      </c>
      <c r="B123" s="81" t="s">
        <v>157</v>
      </c>
    </row>
    <row r="124" spans="1:2" x14ac:dyDescent="0.25">
      <c r="A124" s="81">
        <v>4717</v>
      </c>
      <c r="B124" s="81" t="s">
        <v>158</v>
      </c>
    </row>
    <row r="125" spans="1:2" x14ac:dyDescent="0.25">
      <c r="A125" s="81">
        <v>10305</v>
      </c>
      <c r="B125" s="81" t="s">
        <v>159</v>
      </c>
    </row>
    <row r="126" spans="1:2" x14ac:dyDescent="0.25">
      <c r="A126" s="81">
        <v>6436</v>
      </c>
      <c r="B126" s="81" t="s">
        <v>160</v>
      </c>
    </row>
    <row r="127" spans="1:2" x14ac:dyDescent="0.25">
      <c r="A127" s="81">
        <v>6437</v>
      </c>
      <c r="B127" s="81" t="s">
        <v>161</v>
      </c>
    </row>
    <row r="128" spans="1:2" x14ac:dyDescent="0.25">
      <c r="A128" s="81">
        <v>6438</v>
      </c>
      <c r="B128" s="81" t="s">
        <v>162</v>
      </c>
    </row>
    <row r="129" spans="1:2" x14ac:dyDescent="0.25">
      <c r="A129" s="81">
        <v>4749</v>
      </c>
      <c r="B129" s="81" t="s">
        <v>163</v>
      </c>
    </row>
    <row r="130" spans="1:2" x14ac:dyDescent="0.25">
      <c r="A130" s="81">
        <v>4582</v>
      </c>
      <c r="B130" s="81" t="s">
        <v>164</v>
      </c>
    </row>
    <row r="131" spans="1:2" x14ac:dyDescent="0.25">
      <c r="A131" s="81">
        <v>4718</v>
      </c>
      <c r="B131" s="81" t="s">
        <v>165</v>
      </c>
    </row>
    <row r="132" spans="1:2" x14ac:dyDescent="0.25">
      <c r="A132" s="81">
        <v>10670</v>
      </c>
      <c r="B132" s="81" t="s">
        <v>166</v>
      </c>
    </row>
    <row r="133" spans="1:2" x14ac:dyDescent="0.25">
      <c r="A133" s="81">
        <v>4588</v>
      </c>
      <c r="B133" s="81" t="s">
        <v>167</v>
      </c>
    </row>
    <row r="134" spans="1:2" x14ac:dyDescent="0.25">
      <c r="A134" s="81">
        <v>4719</v>
      </c>
      <c r="B134" s="81" t="s">
        <v>168</v>
      </c>
    </row>
    <row r="135" spans="1:2" x14ac:dyDescent="0.25">
      <c r="A135" s="81">
        <v>6440</v>
      </c>
      <c r="B135" s="81" t="s">
        <v>169</v>
      </c>
    </row>
    <row r="136" spans="1:2" x14ac:dyDescent="0.25">
      <c r="A136" s="81">
        <v>4593</v>
      </c>
      <c r="B136" s="81" t="s">
        <v>170</v>
      </c>
    </row>
    <row r="137" spans="1:2" x14ac:dyDescent="0.25">
      <c r="A137" s="81">
        <v>6441</v>
      </c>
      <c r="B137" s="81" t="s">
        <v>171</v>
      </c>
    </row>
    <row r="138" spans="1:2" x14ac:dyDescent="0.25">
      <c r="A138" s="81">
        <v>6442</v>
      </c>
      <c r="B138" s="81" t="s">
        <v>172</v>
      </c>
    </row>
    <row r="139" spans="1:2" x14ac:dyDescent="0.25">
      <c r="A139" s="81">
        <v>6443</v>
      </c>
      <c r="B139" s="81" t="s">
        <v>173</v>
      </c>
    </row>
    <row r="140" spans="1:2" x14ac:dyDescent="0.25">
      <c r="A140" s="81">
        <v>12806</v>
      </c>
      <c r="B140" s="81" t="s">
        <v>174</v>
      </c>
    </row>
    <row r="141" spans="1:2" x14ac:dyDescent="0.25">
      <c r="A141" s="81">
        <v>8017</v>
      </c>
      <c r="B141" s="81" t="s">
        <v>175</v>
      </c>
    </row>
    <row r="142" spans="1:2" x14ac:dyDescent="0.25">
      <c r="A142" s="81">
        <v>10332</v>
      </c>
      <c r="B142" s="81" t="s">
        <v>176</v>
      </c>
    </row>
    <row r="143" spans="1:2" x14ac:dyDescent="0.25">
      <c r="A143" s="81">
        <v>8018</v>
      </c>
      <c r="B143" s="81" t="s">
        <v>177</v>
      </c>
    </row>
    <row r="144" spans="1:2" x14ac:dyDescent="0.25">
      <c r="A144" s="81">
        <v>13186</v>
      </c>
      <c r="B144" s="81" t="s">
        <v>178</v>
      </c>
    </row>
    <row r="145" spans="1:2" x14ac:dyDescent="0.25">
      <c r="A145" s="81">
        <v>6444</v>
      </c>
      <c r="B145" s="81" t="s">
        <v>179</v>
      </c>
    </row>
    <row r="146" spans="1:2" x14ac:dyDescent="0.25">
      <c r="A146" s="81">
        <v>6445</v>
      </c>
      <c r="B146" s="81" t="s">
        <v>180</v>
      </c>
    </row>
    <row r="147" spans="1:2" x14ac:dyDescent="0.25">
      <c r="A147" s="81">
        <v>4605</v>
      </c>
      <c r="B147" s="81" t="s">
        <v>181</v>
      </c>
    </row>
    <row r="148" spans="1:2" x14ac:dyDescent="0.25">
      <c r="A148" s="81">
        <v>10193</v>
      </c>
      <c r="B148" s="81" t="s">
        <v>182</v>
      </c>
    </row>
    <row r="149" spans="1:2" x14ac:dyDescent="0.25">
      <c r="A149" s="81">
        <v>6446</v>
      </c>
      <c r="B149" s="81" t="s">
        <v>183</v>
      </c>
    </row>
    <row r="150" spans="1:2" x14ac:dyDescent="0.25">
      <c r="A150" s="81">
        <v>4608</v>
      </c>
      <c r="B150" s="81" t="s">
        <v>184</v>
      </c>
    </row>
    <row r="151" spans="1:2" x14ac:dyDescent="0.25">
      <c r="A151" s="81">
        <v>4609</v>
      </c>
      <c r="B151" s="81" t="s">
        <v>185</v>
      </c>
    </row>
    <row r="152" spans="1:2" x14ac:dyDescent="0.25">
      <c r="A152" s="81">
        <v>13115</v>
      </c>
      <c r="B152" s="81" t="s">
        <v>186</v>
      </c>
    </row>
    <row r="153" spans="1:2" x14ac:dyDescent="0.25">
      <c r="A153" s="81">
        <v>6447</v>
      </c>
      <c r="B153" s="81" t="s">
        <v>187</v>
      </c>
    </row>
    <row r="154" spans="1:2" x14ac:dyDescent="0.25">
      <c r="A154" s="81">
        <v>6448</v>
      </c>
      <c r="B154" s="81" t="s">
        <v>188</v>
      </c>
    </row>
    <row r="155" spans="1:2" x14ac:dyDescent="0.25">
      <c r="A155" s="81">
        <v>4610</v>
      </c>
      <c r="B155" s="81" t="s">
        <v>189</v>
      </c>
    </row>
    <row r="156" spans="1:2" x14ac:dyDescent="0.25">
      <c r="A156" s="81">
        <v>4752</v>
      </c>
      <c r="B156" s="81" t="s">
        <v>190</v>
      </c>
    </row>
    <row r="157" spans="1:2" x14ac:dyDescent="0.25">
      <c r="A157" s="81">
        <v>4753</v>
      </c>
      <c r="B157" s="81" t="s">
        <v>191</v>
      </c>
    </row>
    <row r="158" spans="1:2" x14ac:dyDescent="0.25">
      <c r="A158" s="81">
        <v>6449</v>
      </c>
      <c r="B158" s="81" t="s">
        <v>192</v>
      </c>
    </row>
    <row r="159" spans="1:2" x14ac:dyDescent="0.25">
      <c r="A159" s="81">
        <v>10266</v>
      </c>
      <c r="B159" s="81" t="s">
        <v>193</v>
      </c>
    </row>
    <row r="160" spans="1:2" x14ac:dyDescent="0.25">
      <c r="A160" s="81">
        <v>10676</v>
      </c>
      <c r="B160" s="81" t="s">
        <v>194</v>
      </c>
    </row>
    <row r="161" spans="1:2" x14ac:dyDescent="0.25">
      <c r="A161" s="81">
        <v>4752</v>
      </c>
      <c r="B161" s="81" t="s">
        <v>195</v>
      </c>
    </row>
    <row r="162" spans="1:2" x14ac:dyDescent="0.25">
      <c r="A162" s="81">
        <v>4616</v>
      </c>
      <c r="B162" s="81" t="s">
        <v>196</v>
      </c>
    </row>
    <row r="163" spans="1:2" x14ac:dyDescent="0.25">
      <c r="A163" s="81">
        <v>6450</v>
      </c>
      <c r="B163" s="81" t="s">
        <v>197</v>
      </c>
    </row>
    <row r="164" spans="1:2" x14ac:dyDescent="0.25">
      <c r="A164" s="81">
        <v>4620</v>
      </c>
      <c r="B164" s="81" t="s">
        <v>198</v>
      </c>
    </row>
    <row r="165" spans="1:2" x14ac:dyDescent="0.25">
      <c r="A165" s="81">
        <v>4623</v>
      </c>
      <c r="B165" s="81" t="s">
        <v>199</v>
      </c>
    </row>
    <row r="166" spans="1:2" x14ac:dyDescent="0.25">
      <c r="A166" s="81">
        <v>4754</v>
      </c>
      <c r="B166" s="81" t="s">
        <v>200</v>
      </c>
    </row>
    <row r="167" spans="1:2" x14ac:dyDescent="0.25">
      <c r="A167" s="81">
        <v>9362</v>
      </c>
      <c r="B167" s="81" t="s">
        <v>201</v>
      </c>
    </row>
    <row r="168" spans="1:2" x14ac:dyDescent="0.25">
      <c r="A168" s="81">
        <v>4755</v>
      </c>
      <c r="B168" s="81" t="s">
        <v>202</v>
      </c>
    </row>
    <row r="169" spans="1:2" x14ac:dyDescent="0.25">
      <c r="A169" s="81">
        <v>4725</v>
      </c>
      <c r="B169" s="81" t="s">
        <v>203</v>
      </c>
    </row>
    <row r="170" spans="1:2" x14ac:dyDescent="0.25">
      <c r="A170" s="81">
        <v>6451</v>
      </c>
      <c r="B170" s="81" t="s">
        <v>204</v>
      </c>
    </row>
    <row r="171" spans="1:2" x14ac:dyDescent="0.25">
      <c r="A171" s="81">
        <v>4626</v>
      </c>
      <c r="B171" s="81" t="s">
        <v>205</v>
      </c>
    </row>
    <row r="172" spans="1:2" x14ac:dyDescent="0.25">
      <c r="A172" s="81">
        <v>13188</v>
      </c>
      <c r="B172" s="81" t="s">
        <v>206</v>
      </c>
    </row>
    <row r="173" spans="1:2" x14ac:dyDescent="0.25">
      <c r="A173" s="81">
        <v>10335</v>
      </c>
      <c r="B173" s="81" t="s">
        <v>207</v>
      </c>
    </row>
    <row r="174" spans="1:2" x14ac:dyDescent="0.25">
      <c r="A174" s="81">
        <v>6452</v>
      </c>
      <c r="B174" s="81" t="s">
        <v>208</v>
      </c>
    </row>
    <row r="175" spans="1:2" x14ac:dyDescent="0.25">
      <c r="A175" s="81">
        <v>4727</v>
      </c>
      <c r="B175" s="81" t="s">
        <v>209</v>
      </c>
    </row>
    <row r="176" spans="1:2" x14ac:dyDescent="0.25">
      <c r="A176" s="81">
        <v>4756</v>
      </c>
      <c r="B176" s="81" t="s">
        <v>210</v>
      </c>
    </row>
    <row r="177" spans="1:2" x14ac:dyDescent="0.25">
      <c r="A177" s="81">
        <v>6454</v>
      </c>
      <c r="B177" s="81" t="s">
        <v>211</v>
      </c>
    </row>
    <row r="178" spans="1:2" x14ac:dyDescent="0.25">
      <c r="A178" s="81">
        <v>6455</v>
      </c>
      <c r="B178" s="81" t="s">
        <v>212</v>
      </c>
    </row>
    <row r="179" spans="1:2" x14ac:dyDescent="0.25">
      <c r="A179" s="81">
        <v>10681</v>
      </c>
      <c r="B179" s="81" t="s">
        <v>213</v>
      </c>
    </row>
    <row r="180" spans="1:2" x14ac:dyDescent="0.25">
      <c r="A180" s="81">
        <v>10677</v>
      </c>
      <c r="B180" s="81" t="s">
        <v>214</v>
      </c>
    </row>
    <row r="181" spans="1:2" x14ac:dyDescent="0.25">
      <c r="A181" s="81">
        <v>4757</v>
      </c>
      <c r="B181" s="81" t="s">
        <v>215</v>
      </c>
    </row>
    <row r="182" spans="1:2" x14ac:dyDescent="0.25">
      <c r="A182" s="81">
        <v>20454</v>
      </c>
      <c r="B182" s="81" t="s">
        <v>216</v>
      </c>
    </row>
    <row r="183" spans="1:2" x14ac:dyDescent="0.25">
      <c r="A183" s="81">
        <v>4729</v>
      </c>
      <c r="B183" s="81" t="s">
        <v>217</v>
      </c>
    </row>
    <row r="184" spans="1:2" x14ac:dyDescent="0.25">
      <c r="A184" s="81">
        <v>6459</v>
      </c>
      <c r="B184" s="81" t="s">
        <v>218</v>
      </c>
    </row>
    <row r="185" spans="1:2" x14ac:dyDescent="0.25">
      <c r="A185" s="81">
        <v>6460</v>
      </c>
      <c r="B185" s="81" t="s">
        <v>219</v>
      </c>
    </row>
    <row r="186" spans="1:2" x14ac:dyDescent="0.25">
      <c r="A186" s="81">
        <v>12587</v>
      </c>
      <c r="B186" s="81" t="s">
        <v>220</v>
      </c>
    </row>
    <row r="187" spans="1:2" x14ac:dyDescent="0.25">
      <c r="A187" s="81">
        <v>4730</v>
      </c>
      <c r="B187" s="81" t="s">
        <v>221</v>
      </c>
    </row>
    <row r="188" spans="1:2" x14ac:dyDescent="0.25">
      <c r="A188" s="81">
        <v>4635</v>
      </c>
      <c r="B188" s="81" t="s">
        <v>222</v>
      </c>
    </row>
    <row r="189" spans="1:2" x14ac:dyDescent="0.25">
      <c r="A189" s="81">
        <v>6462</v>
      </c>
      <c r="B189" s="81" t="s">
        <v>223</v>
      </c>
    </row>
    <row r="190" spans="1:2" x14ac:dyDescent="0.25">
      <c r="A190" s="81">
        <v>6463</v>
      </c>
      <c r="B190" s="81" t="s">
        <v>224</v>
      </c>
    </row>
    <row r="191" spans="1:2" x14ac:dyDescent="0.25">
      <c r="A191" s="81">
        <v>20456</v>
      </c>
      <c r="B191" s="81" t="s">
        <v>225</v>
      </c>
    </row>
    <row r="192" spans="1:2" x14ac:dyDescent="0.25">
      <c r="A192" s="81">
        <v>6464</v>
      </c>
      <c r="B192" s="81" t="s">
        <v>226</v>
      </c>
    </row>
    <row r="193" spans="1:2" x14ac:dyDescent="0.25">
      <c r="A193" s="81">
        <v>6465</v>
      </c>
      <c r="B193" s="81" t="s">
        <v>227</v>
      </c>
    </row>
    <row r="194" spans="1:2" x14ac:dyDescent="0.25">
      <c r="A194" s="81">
        <v>4644</v>
      </c>
      <c r="B194" s="81" t="s">
        <v>228</v>
      </c>
    </row>
    <row r="195" spans="1:2" x14ac:dyDescent="0.25">
      <c r="A195" s="81">
        <v>6466</v>
      </c>
      <c r="B195" s="81" t="s">
        <v>229</v>
      </c>
    </row>
    <row r="196" spans="1:2" x14ac:dyDescent="0.25">
      <c r="A196" s="81">
        <v>4647</v>
      </c>
      <c r="B196" s="81" t="s">
        <v>230</v>
      </c>
    </row>
    <row r="197" spans="1:2" x14ac:dyDescent="0.25">
      <c r="A197" s="81">
        <v>4649</v>
      </c>
      <c r="B197" s="81" t="s">
        <v>231</v>
      </c>
    </row>
    <row r="198" spans="1:2" x14ac:dyDescent="0.25">
      <c r="A198" s="81">
        <v>6467</v>
      </c>
      <c r="B198" s="81" t="s">
        <v>232</v>
      </c>
    </row>
    <row r="199" spans="1:2" x14ac:dyDescent="0.25">
      <c r="A199" s="81">
        <v>10331</v>
      </c>
      <c r="B199" s="81" t="s">
        <v>233</v>
      </c>
    </row>
    <row r="200" spans="1:2" x14ac:dyDescent="0.25">
      <c r="A200" s="81">
        <v>10189</v>
      </c>
      <c r="B200" s="81" t="s">
        <v>234</v>
      </c>
    </row>
    <row r="201" spans="1:2" x14ac:dyDescent="0.25">
      <c r="A201" s="81">
        <v>4758</v>
      </c>
      <c r="B201" s="81" t="s">
        <v>235</v>
      </c>
    </row>
    <row r="202" spans="1:2" x14ac:dyDescent="0.25">
      <c r="A202" s="81">
        <v>4759</v>
      </c>
      <c r="B202" s="81" t="s">
        <v>236</v>
      </c>
    </row>
    <row r="203" spans="1:2" x14ac:dyDescent="0.25">
      <c r="A203" s="81">
        <v>4760</v>
      </c>
      <c r="B203" s="81" t="s">
        <v>237</v>
      </c>
    </row>
    <row r="204" spans="1:2" x14ac:dyDescent="0.25">
      <c r="A204" s="81">
        <v>6468</v>
      </c>
      <c r="B204" s="81" t="s">
        <v>238</v>
      </c>
    </row>
    <row r="205" spans="1:2" x14ac:dyDescent="0.25">
      <c r="A205" s="81">
        <v>4733</v>
      </c>
      <c r="B205" s="81" t="s">
        <v>239</v>
      </c>
    </row>
    <row r="206" spans="1:2" x14ac:dyDescent="0.25">
      <c r="A206" s="81">
        <v>4732</v>
      </c>
      <c r="B206" s="81" t="s">
        <v>240</v>
      </c>
    </row>
    <row r="207" spans="1:2" x14ac:dyDescent="0.25">
      <c r="A207" s="81">
        <v>6470</v>
      </c>
      <c r="B207" s="81" t="s">
        <v>241</v>
      </c>
    </row>
    <row r="208" spans="1:2" x14ac:dyDescent="0.25">
      <c r="A208" s="81">
        <v>4707</v>
      </c>
      <c r="B208" s="81" t="s">
        <v>242</v>
      </c>
    </row>
    <row r="209" spans="1:2" x14ac:dyDescent="0.25">
      <c r="A209" s="81">
        <v>8020</v>
      </c>
      <c r="B209" s="81" t="s">
        <v>243</v>
      </c>
    </row>
    <row r="210" spans="1:2" x14ac:dyDescent="0.25">
      <c r="A210" s="81">
        <v>20453</v>
      </c>
      <c r="B210" s="81" t="s">
        <v>244</v>
      </c>
    </row>
    <row r="211" spans="1:2" x14ac:dyDescent="0.25">
      <c r="A211" s="81">
        <v>4184</v>
      </c>
      <c r="B211" s="81" t="s">
        <v>245</v>
      </c>
    </row>
    <row r="212" spans="1:2" x14ac:dyDescent="0.25">
      <c r="A212" s="81">
        <v>20188</v>
      </c>
      <c r="B212" s="81" t="s">
        <v>246</v>
      </c>
    </row>
    <row r="213" spans="1:2" x14ac:dyDescent="0.25">
      <c r="A213" s="81">
        <v>6471</v>
      </c>
      <c r="B213" s="81" t="s">
        <v>247</v>
      </c>
    </row>
    <row r="214" spans="1:2" x14ac:dyDescent="0.25">
      <c r="A214" s="81">
        <v>6472</v>
      </c>
      <c r="B214" s="81" t="s">
        <v>248</v>
      </c>
    </row>
    <row r="215" spans="1:2" x14ac:dyDescent="0.25">
      <c r="A215" s="81">
        <v>6473</v>
      </c>
      <c r="B215" s="81" t="s">
        <v>249</v>
      </c>
    </row>
    <row r="216" spans="1:2" x14ac:dyDescent="0.25">
      <c r="A216" s="81">
        <v>10330</v>
      </c>
      <c r="B216" s="81" t="s">
        <v>250</v>
      </c>
    </row>
    <row r="217" spans="1:2" x14ac:dyDescent="0.25">
      <c r="A217" s="81">
        <v>6474</v>
      </c>
      <c r="B217" s="81" t="s">
        <v>251</v>
      </c>
    </row>
    <row r="218" spans="1:2" x14ac:dyDescent="0.25">
      <c r="A218" s="81">
        <v>6475</v>
      </c>
      <c r="B218" s="81" t="s">
        <v>252</v>
      </c>
    </row>
    <row r="219" spans="1:2" x14ac:dyDescent="0.25">
      <c r="A219" s="81">
        <v>4734</v>
      </c>
      <c r="B219" s="81" t="s">
        <v>253</v>
      </c>
    </row>
    <row r="220" spans="1:2" x14ac:dyDescent="0.25">
      <c r="A220" s="81">
        <v>4665</v>
      </c>
      <c r="B220" s="81" t="s">
        <v>254</v>
      </c>
    </row>
    <row r="221" spans="1:2" x14ac:dyDescent="0.25">
      <c r="A221" s="81">
        <v>4666</v>
      </c>
      <c r="B221" s="81" t="s">
        <v>255</v>
      </c>
    </row>
    <row r="222" spans="1:2" x14ac:dyDescent="0.25">
      <c r="A222" s="81">
        <v>10675</v>
      </c>
      <c r="B222" s="81" t="s">
        <v>256</v>
      </c>
    </row>
    <row r="223" spans="1:2" x14ac:dyDescent="0.25">
      <c r="A223" s="81">
        <v>10267</v>
      </c>
      <c r="B223" s="81" t="s">
        <v>257</v>
      </c>
    </row>
    <row r="224" spans="1:2" x14ac:dyDescent="0.25">
      <c r="A224" s="81">
        <v>4474</v>
      </c>
      <c r="B224" s="81" t="s">
        <v>258</v>
      </c>
    </row>
    <row r="225" spans="1:2" x14ac:dyDescent="0.25">
      <c r="A225" s="81">
        <v>10678</v>
      </c>
      <c r="B225" s="81" t="s">
        <v>259</v>
      </c>
    </row>
    <row r="226" spans="1:2" x14ac:dyDescent="0.25">
      <c r="A226" s="81">
        <v>6477</v>
      </c>
      <c r="B226" s="81" t="s">
        <v>260</v>
      </c>
    </row>
    <row r="227" spans="1:2" x14ac:dyDescent="0.25">
      <c r="A227" s="81">
        <v>4736</v>
      </c>
      <c r="B227" s="81" t="s">
        <v>261</v>
      </c>
    </row>
    <row r="228" spans="1:2" x14ac:dyDescent="0.25">
      <c r="A228" s="81">
        <v>10679</v>
      </c>
      <c r="B228" s="81" t="s">
        <v>262</v>
      </c>
    </row>
    <row r="229" spans="1:2" x14ac:dyDescent="0.25">
      <c r="A229" s="81">
        <v>15523</v>
      </c>
      <c r="B229" s="81" t="s">
        <v>263</v>
      </c>
    </row>
    <row r="230" spans="1:2" x14ac:dyDescent="0.25">
      <c r="A230" s="81">
        <v>4673</v>
      </c>
      <c r="B230" s="81" t="s">
        <v>264</v>
      </c>
    </row>
    <row r="231" spans="1:2" x14ac:dyDescent="0.25">
      <c r="A231" s="81">
        <v>4737</v>
      </c>
      <c r="B231" s="81" t="s">
        <v>265</v>
      </c>
    </row>
    <row r="232" spans="1:2" x14ac:dyDescent="0.25">
      <c r="A232" s="81">
        <v>4762</v>
      </c>
      <c r="B232" s="81" t="s">
        <v>266</v>
      </c>
    </row>
    <row r="233" spans="1:2" x14ac:dyDescent="0.25">
      <c r="A233" s="81">
        <v>6479</v>
      </c>
      <c r="B233" s="81" t="s">
        <v>267</v>
      </c>
    </row>
    <row r="234" spans="1:2" x14ac:dyDescent="0.25">
      <c r="A234" s="81">
        <v>4693</v>
      </c>
      <c r="B234" s="81" t="s">
        <v>268</v>
      </c>
    </row>
    <row r="235" spans="1:2" x14ac:dyDescent="0.25">
      <c r="A235" s="81">
        <v>6480</v>
      </c>
      <c r="B235" s="81" t="s">
        <v>269</v>
      </c>
    </row>
    <row r="236" spans="1:2" x14ac:dyDescent="0.25">
      <c r="A236" s="81">
        <v>4738</v>
      </c>
      <c r="B236" s="81" t="s">
        <v>270</v>
      </c>
    </row>
    <row r="237" spans="1:2" x14ac:dyDescent="0.25">
      <c r="A237" s="81">
        <v>20455</v>
      </c>
      <c r="B237" s="81" t="s">
        <v>271</v>
      </c>
    </row>
    <row r="238" spans="1:2" x14ac:dyDescent="0.25">
      <c r="A238" s="81">
        <v>20199</v>
      </c>
      <c r="B238" s="81" t="s">
        <v>272</v>
      </c>
    </row>
    <row r="239" spans="1:2" x14ac:dyDescent="0.25">
      <c r="A239" s="81">
        <v>4697</v>
      </c>
      <c r="B239" s="81" t="s">
        <v>273</v>
      </c>
    </row>
    <row r="240" spans="1:2" x14ac:dyDescent="0.25">
      <c r="A240" s="81">
        <v>6481</v>
      </c>
      <c r="B240" s="81" t="s">
        <v>274</v>
      </c>
    </row>
  </sheetData>
  <mergeCells count="3">
    <mergeCell ref="C4:D5"/>
    <mergeCell ref="C6:D6"/>
    <mergeCell ref="C8:D8"/>
  </mergeCells>
  <pageMargins left="0.75" right="0.75" top="1" bottom="1" header="0.5" footer="0.5"/>
  <pageSetup scale="72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6" tint="0.59999389629810485"/>
  </sheetPr>
  <dimension ref="A1:Q298"/>
  <sheetViews>
    <sheetView workbookViewId="0"/>
  </sheetViews>
  <sheetFormatPr defaultRowHeight="14.5" x14ac:dyDescent="0.35"/>
  <cols>
    <col min="1" max="1" width="84.7265625" customWidth="1"/>
    <col min="2" max="2" width="11.26953125" customWidth="1"/>
    <col min="3" max="3" width="8.7265625" customWidth="1"/>
    <col min="4" max="4" width="10.7265625" customWidth="1"/>
    <col min="5" max="5" width="8.7265625" customWidth="1"/>
    <col min="6" max="6" width="10.7265625" customWidth="1"/>
    <col min="7" max="7" width="8.7265625" customWidth="1"/>
    <col min="8" max="8" width="10.7265625" customWidth="1"/>
    <col min="9" max="9" width="8.7265625" customWidth="1"/>
    <col min="10" max="10" width="10.7265625" customWidth="1"/>
    <col min="11" max="11" width="8.7265625" customWidth="1"/>
    <col min="12" max="12" width="10.7265625" customWidth="1"/>
    <col min="13" max="13" width="8.7265625" customWidth="1"/>
    <col min="14" max="14" width="10.7265625" customWidth="1"/>
    <col min="15" max="15" width="8.7265625" customWidth="1"/>
    <col min="16" max="16" width="10.7265625" customWidth="1"/>
  </cols>
  <sheetData>
    <row r="1" spans="1:4" x14ac:dyDescent="0.35">
      <c r="A1" s="13">
        <v>0</v>
      </c>
      <c r="B1" t="s">
        <v>275</v>
      </c>
    </row>
    <row r="2" spans="1:4" x14ac:dyDescent="0.35">
      <c r="A2" s="13">
        <v>0.99998842592592585</v>
      </c>
      <c r="B2" t="s">
        <v>276</v>
      </c>
    </row>
    <row r="3" spans="1:4" x14ac:dyDescent="0.35">
      <c r="A3" s="8">
        <v>42552</v>
      </c>
      <c r="B3" t="s">
        <v>277</v>
      </c>
    </row>
    <row r="4" spans="1:4" x14ac:dyDescent="0.35">
      <c r="A4" s="8">
        <v>2958465</v>
      </c>
      <c r="B4" t="s">
        <v>278</v>
      </c>
    </row>
    <row r="5" spans="1:4" x14ac:dyDescent="0.35">
      <c r="A5" s="7">
        <v>-999999999999</v>
      </c>
      <c r="B5" t="s">
        <v>279</v>
      </c>
    </row>
    <row r="6" spans="1:4" x14ac:dyDescent="0.35">
      <c r="A6" s="7">
        <v>999999999999</v>
      </c>
      <c r="B6" t="s">
        <v>280</v>
      </c>
    </row>
    <row r="7" spans="1:4" x14ac:dyDescent="0.35">
      <c r="A7" s="19">
        <v>-999999999999.98999</v>
      </c>
      <c r="B7" t="s">
        <v>281</v>
      </c>
    </row>
    <row r="8" spans="1:4" x14ac:dyDescent="0.35">
      <c r="A8" s="19">
        <v>999999999999.98999</v>
      </c>
      <c r="B8" t="s">
        <v>282</v>
      </c>
    </row>
    <row r="9" spans="1:4" x14ac:dyDescent="0.35">
      <c r="A9" s="17" t="s">
        <v>283</v>
      </c>
      <c r="B9" t="s">
        <v>284</v>
      </c>
    </row>
    <row r="10" spans="1:4" x14ac:dyDescent="0.35">
      <c r="A10" s="11" t="e">
        <f>INDEX('Provider List'!A5:B240,MATCH(vProviderName,'Provider List'!B5:B240,0),1)</f>
        <v>#N/A</v>
      </c>
      <c r="B10" t="s">
        <v>285</v>
      </c>
      <c r="C10" t="e">
        <f>LOOKUP(vProviderName,FacilityList)</f>
        <v>#N/A</v>
      </c>
      <c r="D10" t="e">
        <f>INDEX(FacilityList,C10,1)</f>
        <v>#N/A</v>
      </c>
    </row>
    <row r="11" spans="1:4" x14ac:dyDescent="0.35">
      <c r="A11" s="84">
        <f>'Revenue Report'!C17</f>
        <v>0</v>
      </c>
      <c r="B11" t="s">
        <v>286</v>
      </c>
    </row>
    <row r="12" spans="1:4" x14ac:dyDescent="0.35">
      <c r="A12" t="b">
        <v>1</v>
      </c>
      <c r="B12" t="s">
        <v>287</v>
      </c>
    </row>
    <row r="13" spans="1:4" x14ac:dyDescent="0.35">
      <c r="A13" t="b">
        <f>IF(AND(NOT(ISBLANK(ProviderName)),(IF(ProviderName&lt;&gt;DefaultUnselectedProviderName,TRUE,FALSE))),TRUE,FALSE)</f>
        <v>0</v>
      </c>
      <c r="B13" t="s">
        <v>288</v>
      </c>
    </row>
    <row r="14" spans="1:4" x14ac:dyDescent="0.35">
      <c r="A14" s="1">
        <f>ProviderName</f>
        <v>0</v>
      </c>
      <c r="B14" t="s">
        <v>289</v>
      </c>
    </row>
    <row r="15" spans="1:4" x14ac:dyDescent="0.35">
      <c r="A15" s="1" t="s">
        <v>290</v>
      </c>
      <c r="B15" t="s">
        <v>291</v>
      </c>
    </row>
    <row r="16" spans="1:4" x14ac:dyDescent="0.35">
      <c r="A16" s="1" t="s">
        <v>292</v>
      </c>
      <c r="B16" t="s">
        <v>293</v>
      </c>
    </row>
    <row r="17" spans="1:16" x14ac:dyDescent="0.35">
      <c r="A17" s="1" t="str">
        <f>IF(cfProviderSelected,vProviderName,DefaultMessageWhenUnselectedProviderName)</f>
        <v>Select your Provider Name in Tab 1, Cell C9</v>
      </c>
      <c r="B17" t="s">
        <v>294</v>
      </c>
    </row>
    <row r="18" spans="1:16" x14ac:dyDescent="0.35">
      <c r="A18" s="1" t="s">
        <v>295</v>
      </c>
      <c r="B18" t="s">
        <v>296</v>
      </c>
      <c r="D18" t="s">
        <v>297</v>
      </c>
    </row>
    <row r="19" spans="1:16" x14ac:dyDescent="0.35">
      <c r="A19" s="1" t="e">
        <f>IF(NOT(ISBLANK(FYStart)),IF(NOT(ISBLANK(FYEnd)),IF(FYEnd &gt; FYStart,FALSE,TRUE),TRUE),FALSE)</f>
        <v>#NAME?</v>
      </c>
      <c r="B19" t="s">
        <v>298</v>
      </c>
    </row>
    <row r="20" spans="1:16" x14ac:dyDescent="0.35">
      <c r="A20" s="1" t="e">
        <f>IF(AND(NOT(ISBLANK(FYStart)),NOT(ISBLANK(FYEnd))),IF(FYEnd&gt;FYStart,TRUE,FALSE),TRUE)</f>
        <v>#NAME?</v>
      </c>
      <c r="B20" t="s">
        <v>299</v>
      </c>
    </row>
    <row r="21" spans="1:16" x14ac:dyDescent="0.35">
      <c r="A21" s="1" t="s">
        <v>300</v>
      </c>
      <c r="B21" t="s">
        <v>301</v>
      </c>
    </row>
    <row r="22" spans="1:16" x14ac:dyDescent="0.35">
      <c r="A22" s="1"/>
    </row>
    <row r="23" spans="1:16" x14ac:dyDescent="0.35">
      <c r="A23" s="1" t="b">
        <f>IF(LEN(MassHealthProviderID)&lt;&gt;10,FALSE,AND(IF(ISNUMBER(VALUE(LEFT(MassHealthProviderID,9))),IF(VALUE(LEFT(MassHealthProviderID,9))&gt;0,IF(VALUE(LEFT(MassHealthProviderID))&lt;1000000000,TRUE,FALSE)),FALSE),IF(UPPER(RIGHT(MassHealthProviderID,1))&gt;="A",IF(UPPER(RIGHT(MassHealthProviderID,1))&lt;="Z",TRUE,FALSE),FALSE)))</f>
        <v>0</v>
      </c>
      <c r="B23" t="s">
        <v>302</v>
      </c>
    </row>
    <row r="24" spans="1:16" x14ac:dyDescent="0.35">
      <c r="A24" s="1" t="e">
        <f>IF(LegalRelationship="Multi-Service Agency Affiliated",AND(IF(#REF!&gt;0,TRUE,FALSE),IF(#REF!&gt;0,TRUE,FALSE)),TRUE)</f>
        <v>#NAME?</v>
      </c>
      <c r="B24" t="s">
        <v>303</v>
      </c>
    </row>
    <row r="25" spans="1:16" x14ac:dyDescent="0.35">
      <c r="A25" s="1" t="b">
        <f>NOT(ISBLANK(FYStart))</f>
        <v>1</v>
      </c>
      <c r="B25" t="s">
        <v>304</v>
      </c>
    </row>
    <row r="26" spans="1:16" x14ac:dyDescent="0.35">
      <c r="A26" s="1" t="b">
        <f>NOT(ISBLANK(FYEnd))</f>
        <v>1</v>
      </c>
      <c r="B26" t="s">
        <v>305</v>
      </c>
    </row>
    <row r="27" spans="1:16" x14ac:dyDescent="0.35">
      <c r="A27" s="1" t="e">
        <f>IF(AND(NOT(HSDV03),NOT(HSDV04)),FALSE,IF(FYStart&lt;FYEnd,TRUE,FALSE))</f>
        <v>#NAME?</v>
      </c>
      <c r="B27" t="s">
        <v>306</v>
      </c>
    </row>
    <row r="28" spans="1:16" x14ac:dyDescent="0.35">
      <c r="A28" s="1" t="e">
        <f>IF(HoursPerWeek&gt;0,TRUE,FALSE)</f>
        <v>#REF!</v>
      </c>
      <c r="B28" t="s">
        <v>307</v>
      </c>
    </row>
    <row r="29" spans="1:16" ht="15.5" x14ac:dyDescent="0.35">
      <c r="A29" s="28" t="b">
        <f>AND(HSDV07_1,HSDV07_2,HSDV07_3,HSDV07_4,HSDV07_5,HSDV07_6,HSDV07_7,HSDV07_8,HSDV07_9,HSDV07_10,HSDV07_11,HSDV07_12,HSDV07_13,HSDV07_14,HSDV07_15,HSDV07_16,HSDV07_17,HSDV07_18,HSDV07_19,HSDV07_20)</f>
        <v>1</v>
      </c>
      <c r="B29" s="20" t="s">
        <v>308</v>
      </c>
      <c r="C29" s="29" t="s">
        <v>309</v>
      </c>
      <c r="D29" s="29" t="s">
        <v>309</v>
      </c>
      <c r="E29" s="29" t="s">
        <v>309</v>
      </c>
      <c r="F29" s="29" t="s">
        <v>309</v>
      </c>
      <c r="G29" s="29" t="s">
        <v>309</v>
      </c>
      <c r="H29" s="29" t="s">
        <v>309</v>
      </c>
      <c r="I29" s="29" t="s">
        <v>309</v>
      </c>
      <c r="J29" s="29" t="s">
        <v>309</v>
      </c>
      <c r="K29" s="29" t="s">
        <v>309</v>
      </c>
      <c r="L29" s="29" t="s">
        <v>309</v>
      </c>
      <c r="M29" s="29" t="s">
        <v>309</v>
      </c>
      <c r="N29" s="30" t="s">
        <v>310</v>
      </c>
      <c r="O29" s="20" t="b">
        <f>IF(AND(NOT(ISBLANK(#REF!))),TRUE,FALSE)</f>
        <v>1</v>
      </c>
      <c r="P29" s="20" t="s">
        <v>311</v>
      </c>
    </row>
    <row r="30" spans="1:16" x14ac:dyDescent="0.35">
      <c r="A30" s="1" t="e">
        <f>IF(SUM(#REF!,#REF!,#REF!,#REF!)&gt;0,TRUE,FALSE)</f>
        <v>#REF!</v>
      </c>
      <c r="B30" t="s">
        <v>312</v>
      </c>
      <c r="O30" s="20" t="b">
        <f>IF(AND(NOT(ISBLANK(#REF!))),TRUE,FALSE)</f>
        <v>1</v>
      </c>
      <c r="P30" s="20" t="s">
        <v>313</v>
      </c>
    </row>
    <row r="31" spans="1:16" x14ac:dyDescent="0.35">
      <c r="A31" s="1" t="b">
        <f>IF(AND(NOT(ISBLANK(#REF!)),NOT(ISBLANK(#REF!)),NOT(ISBLANK(#REF!)),NOT(ISBLANK(#REF!)),NOT(ISBLANK(#REF!)),NOT(ISBLANK(#REF!)),NOT(ISBLANK(#REF!)),NOT(ISBLANK(#REF!)),NOT(ISBLANK(#REF!)),NOT(ISBLANK(#REF!)),NOT(ISBLANK(#REF!)),NOT(ISBLANK(#REF!)),NOT(ISBLANK(#REF!))),TRUE,FALSE)</f>
        <v>1</v>
      </c>
      <c r="B31" t="s">
        <v>314</v>
      </c>
      <c r="O31" s="20" t="b">
        <f>IF(AND(NOT(ISBLANK(#REF!))),TRUE,FALSE)</f>
        <v>1</v>
      </c>
      <c r="P31" s="20" t="s">
        <v>315</v>
      </c>
    </row>
    <row r="32" spans="1:16" ht="15.5" x14ac:dyDescent="0.35">
      <c r="A32" s="25" t="b">
        <f>AND(HSDV10_1,HSDV10_2,HSDV10_3,HSDV10_4,HSDV10_5,HSDV10_6,HSDV10_7,HSDV10_8,HSDV10_9,HSDV10_10,HSDV10_11,HSDV10_12,HSDV10_13,HSDV10_16,HSDV10_17,HSDV10_18,HSDV10_19,HSDV10_20,HSDV10_21,HSDV10_22,HSDV10_23,HSDV10_24,HSDV10_25,HSDV10_26,HSDV10_27,HSDV10_28,HSDV10_29,HSDV10_30,HSDV10_31,HSDV10_32,HSDV10_33,HSDV10_34,HSDV10_35,HSDV10_36,HSDV10_37,HSDV10_38,HSDV10_39,HSDV10_40)</f>
        <v>1</v>
      </c>
      <c r="B32" s="24" t="s">
        <v>316</v>
      </c>
      <c r="C32" s="26" t="s">
        <v>309</v>
      </c>
      <c r="D32" s="26" t="s">
        <v>309</v>
      </c>
      <c r="E32" s="26" t="s">
        <v>309</v>
      </c>
      <c r="F32" s="26" t="s">
        <v>309</v>
      </c>
      <c r="G32" s="26" t="s">
        <v>309</v>
      </c>
      <c r="H32" s="26" t="s">
        <v>309</v>
      </c>
      <c r="I32" s="26" t="s">
        <v>309</v>
      </c>
      <c r="J32" s="26" t="s">
        <v>309</v>
      </c>
      <c r="K32" s="26" t="s">
        <v>309</v>
      </c>
      <c r="L32" s="27" t="s">
        <v>310</v>
      </c>
      <c r="M32" s="24" t="b">
        <f>IF(AND(NOT(ISBLANK(#REF!))),IF(OR(AND(NOT(ISBLANK(#REF!))),AND(NOT(ISBLANK(#REF!))),),TRUE,FALSE),TRUE)</f>
        <v>1</v>
      </c>
      <c r="N32" s="24" t="s">
        <v>317</v>
      </c>
      <c r="O32" s="20" t="b">
        <f>IF(AND(NOT(ISBLANK(#REF!))),TRUE,FALSE)</f>
        <v>1</v>
      </c>
      <c r="P32" s="20" t="s">
        <v>318</v>
      </c>
    </row>
    <row r="33" spans="1:16" ht="15.5" x14ac:dyDescent="0.35">
      <c r="A33" s="32" t="b">
        <f>AND(HSDV11_1,HSDV11_2,HSDV11_3,HSDV11_4,HSDV11_5,HSDV11_6,HSDV11_7,HSDV11_8,HSDV11_9,HSDV11_10,HSDV11_11,HSDV11_12,HSDV11_13,HSDV11_16,HSDV11_17,HSDV11_18,HSDV11_19,HSDV11_20,HSDV11_21,HSDV11_22,HSDV11_23,HSDV11_24,HSDV11_25,HSDV11_26,HSDV11_27,HSDV11_28,HSDV11_29,HSDV11_30,HSDV11_31,HSDV11_32,HSDV11_33,HSDV11_34,HSDV11_35,HSDV11_36,HSDV11_37,HSDV11_38,HSDV11_39,HSDV11_40)</f>
        <v>1</v>
      </c>
      <c r="B33" s="31" t="s">
        <v>319</v>
      </c>
      <c r="C33" s="33" t="s">
        <v>309</v>
      </c>
      <c r="D33" s="33" t="s">
        <v>309</v>
      </c>
      <c r="E33" s="33" t="s">
        <v>309</v>
      </c>
      <c r="F33" s="33" t="s">
        <v>309</v>
      </c>
      <c r="G33" s="33" t="s">
        <v>309</v>
      </c>
      <c r="H33" s="33" t="s">
        <v>309</v>
      </c>
      <c r="I33" s="33" t="s">
        <v>309</v>
      </c>
      <c r="J33" s="34" t="s">
        <v>310</v>
      </c>
      <c r="K33" s="31" t="b">
        <f>IF(OR(AND(NOT(ISBLANK(#REF!))),AND(NOT(ISBLANK(#REF!)))),AND(NOT(ISBLANK(#REF!))),TRUE)</f>
        <v>1</v>
      </c>
      <c r="L33" s="31" t="s">
        <v>320</v>
      </c>
      <c r="M33" s="24" t="b">
        <f>IF(AND(NOT(ISBLANK(#REF!))),IF(OR(AND(NOT(ISBLANK(#REF!))),AND(NOT(ISBLANK(#REF!))),),TRUE,FALSE),TRUE)</f>
        <v>1</v>
      </c>
      <c r="N33" s="24" t="s">
        <v>321</v>
      </c>
      <c r="O33" s="20" t="b">
        <f>IF(AND(NOT(ISBLANK(#REF!))),TRUE,FALSE)</f>
        <v>1</v>
      </c>
      <c r="P33" s="20" t="s">
        <v>322</v>
      </c>
    </row>
    <row r="34" spans="1:16" x14ac:dyDescent="0.35">
      <c r="A34" s="1" t="e">
        <f>IF(AND(NOT(ISBLANK(#REF!)),IF(#REF!&gt;0,TRUE,FALSE)),TRUE,FALSE)</f>
        <v>#REF!</v>
      </c>
      <c r="B34" t="s">
        <v>323</v>
      </c>
      <c r="C34" s="14"/>
      <c r="D34" s="14"/>
      <c r="E34" s="14"/>
      <c r="F34" s="14"/>
      <c r="G34" s="14"/>
      <c r="H34" s="14"/>
      <c r="I34" s="14"/>
      <c r="J34" s="14"/>
      <c r="K34" s="31" t="b">
        <f>IF(OR(AND(NOT(ISBLANK(#REF!))),AND(NOT(ISBLANK(#REF!)))),AND(NOT(ISBLANK(#REF!))),TRUE)</f>
        <v>1</v>
      </c>
      <c r="L34" s="31" t="s">
        <v>324</v>
      </c>
      <c r="M34" s="24" t="b">
        <f>IF(AND(NOT(ISBLANK(#REF!))),IF(OR(AND(NOT(ISBLANK(#REF!))),AND(NOT(ISBLANK(#REF!))),),TRUE,FALSE),TRUE)</f>
        <v>1</v>
      </c>
      <c r="N34" s="24" t="s">
        <v>325</v>
      </c>
      <c r="O34" s="20" t="b">
        <f>IF(AND(NOT(ISBLANK(#REF!))),TRUE,FALSE)</f>
        <v>1</v>
      </c>
      <c r="P34" s="20" t="s">
        <v>326</v>
      </c>
    </row>
    <row r="35" spans="1:16" ht="15.5" x14ac:dyDescent="0.35">
      <c r="A35" s="36" t="b">
        <f>AND(HSDV13_1,HSDV13_2,HSDV13_3,HSDV13_4,HSDV13_5,HSDV13_6,HSDV13_7,HSDV13_8,HSDV13_9,HSDV13_10,HSDV13_11,HSDV13_12,HSDV13_13,HSDV13_16,HSDV13_17,HSDV13_18,HSDV13_19,HSDV13_20,HSDV13_21,HSDV13_22,HSDV13_23,HSDV13_24,HSDV13_25,HSDV13_26,HSDV13_27,HSDV13_28,HSDV13_29,HSDV13_30,HSDV13_31,HSDV13_32,HSDV13_33,HSDV13_34,HSDV13_35,HSDV13_36,HSDV13_37,HSDV13_38,HSDV13_39,HSDV13_40)</f>
        <v>1</v>
      </c>
      <c r="B35" s="35" t="s">
        <v>327</v>
      </c>
      <c r="C35" s="37" t="s">
        <v>309</v>
      </c>
      <c r="D35" s="37" t="s">
        <v>309</v>
      </c>
      <c r="E35" s="37" t="s">
        <v>309</v>
      </c>
      <c r="F35" s="37" t="s">
        <v>309</v>
      </c>
      <c r="G35" s="37" t="s">
        <v>309</v>
      </c>
      <c r="H35" s="38" t="s">
        <v>310</v>
      </c>
      <c r="I35" s="35" t="b">
        <f>IF(AND(NOT(ISBLANK(#REF!))),AND(NOT(ISBLANK(#REF!))),TRUE)</f>
        <v>1</v>
      </c>
      <c r="J35" s="35" t="s">
        <v>328</v>
      </c>
      <c r="K35" s="31" t="b">
        <f>IF(OR(AND(NOT(ISBLANK(#REF!))),AND(NOT(ISBLANK(#REF!)))),AND(NOT(ISBLANK(#REF!))),TRUE)</f>
        <v>1</v>
      </c>
      <c r="L35" s="31" t="s">
        <v>329</v>
      </c>
      <c r="M35" s="24" t="b">
        <f>IF(AND(NOT(ISBLANK(#REF!))),IF(OR(AND(NOT(ISBLANK(#REF!))),AND(NOT(ISBLANK(#REF!))),),TRUE,FALSE),TRUE)</f>
        <v>1</v>
      </c>
      <c r="N35" s="24" t="s">
        <v>330</v>
      </c>
      <c r="O35" s="20" t="b">
        <f>IF(AND(NOT(ISBLANK(#REF!))),TRUE,FALSE)</f>
        <v>1</v>
      </c>
      <c r="P35" s="20" t="s">
        <v>331</v>
      </c>
    </row>
    <row r="36" spans="1:16" ht="15.5" x14ac:dyDescent="0.35">
      <c r="A36" s="39" t="b">
        <f>AND(HSDV14_1,HSDV14_2,HSDV14_3,HSDV14_4,HSDV14_5,HSDV14_6,HSDV14_7,HSDV14_8,HSDV14_9,HSDV14_10,HSDV14_11,HSDV14_12,HSDV14_13,HSDV14_16,HSDV14_17,HSDV14_18,HSDV14_19,HSDV14_20,HSDV14_21,HSDV14_22,HSDV14_23,HSDV14_24,HSDV14_25,HSDV14_26,HSDV14_27,HSDV14_28,HSDV14_29,HSDV14_30,HSDV14_31,HSDV14_32,HSDV14_33,HSDV14_34,HSDV14_35,HSDV14_36,HSDV14_37,HSDV14_38,HSDV14_39,HSDV14_40)</f>
        <v>1</v>
      </c>
      <c r="B36" s="21" t="s">
        <v>332</v>
      </c>
      <c r="C36" s="40" t="s">
        <v>309</v>
      </c>
      <c r="D36" s="40" t="s">
        <v>309</v>
      </c>
      <c r="E36" s="40" t="s">
        <v>309</v>
      </c>
      <c r="F36" s="41" t="s">
        <v>310</v>
      </c>
      <c r="G36" s="21" t="b">
        <f>IF(AND(NOT(ISBLANK(#REF!))),AND(NOT(ISBLANK(#REF!))),TRUE)</f>
        <v>1</v>
      </c>
      <c r="H36" s="21" t="s">
        <v>333</v>
      </c>
      <c r="I36" s="35" t="b">
        <f>IF(AND(NOT(ISBLANK(#REF!))),AND(NOT(ISBLANK(#REF!))),TRUE)</f>
        <v>1</v>
      </c>
      <c r="J36" s="35" t="s">
        <v>334</v>
      </c>
      <c r="K36" s="31" t="b">
        <f>IF(OR(AND(NOT(ISBLANK(#REF!))),AND(NOT(ISBLANK(#REF!)))),AND(NOT(ISBLANK(#REF!))),TRUE)</f>
        <v>1</v>
      </c>
      <c r="L36" s="31" t="s">
        <v>335</v>
      </c>
      <c r="M36" s="24" t="b">
        <f>IF(AND(NOT(ISBLANK(#REF!))),IF(OR(AND(NOT(ISBLANK(#REF!))),AND(NOT(ISBLANK(#REF!))),),TRUE,FALSE),TRUE)</f>
        <v>1</v>
      </c>
      <c r="N36" s="24" t="s">
        <v>336</v>
      </c>
      <c r="O36" s="20" t="b">
        <f>IF(AND(NOT(ISBLANK(#REF!))),TRUE,FALSE)</f>
        <v>1</v>
      </c>
      <c r="P36" s="20" t="s">
        <v>337</v>
      </c>
    </row>
    <row r="37" spans="1:16" ht="15.5" x14ac:dyDescent="0.35">
      <c r="A37" s="42" t="b">
        <f>AND(HSDV15_1,HSDV15_2,HSDV15_3,HSDV15_4,HSDV15_5,HSDV15_6,HSDV15_7,HSDV15_8,HSDV15_9,HSDV15_10,HSDV15_11,HSDV15_12,HSDV15_13,HSDV15_16,HSDV15_17,HSDV15_18,HSDV15_19,HSDV15_20,HSDV15_21,HSDV15_22,HSDV15_23,HSDV15_24,HSDV15_25,HSDV15_26,HSDV15_27,HSDV15_28,HSDV15_29,HSDV15_30,HSDV15_31,HSDV15_32,HSDV15_33,HSDV15_34,HSDV15_35,HSDV15_36,HSDV15_37,HSDV15_38,HSDV15_39,HSDV15_40)</f>
        <v>1</v>
      </c>
      <c r="B37" s="43" t="s">
        <v>338</v>
      </c>
      <c r="C37" s="44" t="s">
        <v>309</v>
      </c>
      <c r="D37" s="45" t="s">
        <v>310</v>
      </c>
      <c r="E37" s="43" t="b">
        <f>IF(AND(NOT(ISBLANK(#REF!))),AND(NOT(ISBLANK(#REF!))),TRUE)</f>
        <v>1</v>
      </c>
      <c r="F37" s="43" t="s">
        <v>339</v>
      </c>
      <c r="G37" s="21" t="b">
        <f>IF(AND(NOT(ISBLANK(#REF!))),AND(NOT(ISBLANK(#REF!))),TRUE)</f>
        <v>1</v>
      </c>
      <c r="H37" s="21" t="s">
        <v>340</v>
      </c>
      <c r="I37" s="35" t="b">
        <f>IF(AND(NOT(ISBLANK(#REF!))),AND(NOT(ISBLANK(#REF!))),TRUE)</f>
        <v>1</v>
      </c>
      <c r="J37" s="35" t="s">
        <v>341</v>
      </c>
      <c r="K37" s="31" t="b">
        <f>IF(OR(AND(NOT(ISBLANK(#REF!))),AND(NOT(ISBLANK(#REF!)))),AND(NOT(ISBLANK(#REF!))),TRUE)</f>
        <v>1</v>
      </c>
      <c r="L37" s="31" t="s">
        <v>342</v>
      </c>
      <c r="M37" s="24" t="b">
        <f>IF(AND(NOT(ISBLANK(#REF!))),IF(OR(AND(NOT(ISBLANK(#REF!))),AND(NOT(ISBLANK(#REF!))),),TRUE,FALSE),TRUE)</f>
        <v>1</v>
      </c>
      <c r="N37" s="24" t="s">
        <v>343</v>
      </c>
      <c r="O37" s="20" t="b">
        <f>IF(AND(NOT(ISBLANK(#REF!))),TRUE,FALSE)</f>
        <v>1</v>
      </c>
      <c r="P37" s="20" t="s">
        <v>344</v>
      </c>
    </row>
    <row r="38" spans="1:16" x14ac:dyDescent="0.35">
      <c r="A38" s="46" t="b">
        <f>AND(HSDV16_1,HSDV16_2,HSDV16_3,HSDV16_4,HSDV16_5,HSDV16_6,HSDV16_7,HSDV16_8,HSDV16_9,HSDV16_10,HSDV16_11,HSDV16_12,HSDV16_13,HSDV16_16,HSDV16_17,HSDV16_18,HSDV16_19,HSDV16_20,HSDV16_21,HSDV16_22,HSDV16_23,HSDV16_24,HSDV16_25,HSDV16_26,HSDV16_27,HSDV16_28,HSDV16_29,HSDV16_30,HSDV16_31,HSDV16_32,HSDV16_33,HSDV16_34,HSDV16_35,HSDV16_36,HSDV16_37,HSDV16_38,HSDV16_39,HSDV16_40)</f>
        <v>1</v>
      </c>
      <c r="B38" s="46" t="s">
        <v>345</v>
      </c>
      <c r="C38" s="47" t="b">
        <f>IF(AND(NOT(ISBLANK(#REF!))),AND(NOT(ISBLANK(#REF!))),TRUE)</f>
        <v>1</v>
      </c>
      <c r="D38" s="46" t="s">
        <v>346</v>
      </c>
      <c r="E38" s="43" t="b">
        <f>IF(AND(NOT(ISBLANK(#REF!))),AND(NOT(ISBLANK(#REF!))),TRUE)</f>
        <v>1</v>
      </c>
      <c r="F38" s="43" t="s">
        <v>347</v>
      </c>
      <c r="G38" s="21" t="b">
        <f>IF(AND(NOT(ISBLANK(#REF!))),AND(NOT(ISBLANK(#REF!))),TRUE)</f>
        <v>1</v>
      </c>
      <c r="H38" s="21" t="s">
        <v>348</v>
      </c>
      <c r="I38" s="35" t="b">
        <f>IF(AND(NOT(ISBLANK(#REF!))),AND(NOT(ISBLANK(#REF!))),TRUE)</f>
        <v>1</v>
      </c>
      <c r="J38" s="35" t="s">
        <v>349</v>
      </c>
      <c r="K38" s="31" t="b">
        <f>IF(OR(AND(NOT(ISBLANK(#REF!))),AND(NOT(ISBLANK(#REF!)))),AND(NOT(ISBLANK(#REF!))),TRUE)</f>
        <v>1</v>
      </c>
      <c r="L38" s="31" t="s">
        <v>350</v>
      </c>
      <c r="M38" s="24" t="b">
        <f>IF(AND(NOT(ISBLANK(#REF!))),IF(OR(AND(NOT(ISBLANK(#REF!))),AND(NOT(ISBLANK(#REF!))),),TRUE,FALSE),TRUE)</f>
        <v>1</v>
      </c>
      <c r="N38" s="24" t="s">
        <v>351</v>
      </c>
      <c r="O38" s="21" t="b">
        <f>IF(AND(NOT(ISBLANK(#REF!))),TRUE,FALSE)</f>
        <v>1</v>
      </c>
      <c r="P38" s="21" t="s">
        <v>352</v>
      </c>
    </row>
    <row r="39" spans="1:16" x14ac:dyDescent="0.35">
      <c r="C39" s="47" t="b">
        <f>IF(AND(NOT(ISBLANK(#REF!))),AND(NOT(ISBLANK(#REF!))),TRUE)</f>
        <v>1</v>
      </c>
      <c r="D39" s="46" t="s">
        <v>353</v>
      </c>
      <c r="E39" s="43" t="b">
        <f>IF(AND(NOT(ISBLANK(#REF!))),AND(NOT(ISBLANK(#REF!))),TRUE)</f>
        <v>1</v>
      </c>
      <c r="F39" s="43" t="s">
        <v>354</v>
      </c>
      <c r="G39" s="21" t="b">
        <f>IF(AND(NOT(ISBLANK(#REF!))),AND(NOT(ISBLANK(#REF!))),TRUE)</f>
        <v>1</v>
      </c>
      <c r="H39" s="21" t="s">
        <v>355</v>
      </c>
      <c r="I39" s="35" t="b">
        <f>IF(AND(NOT(ISBLANK(#REF!))),AND(NOT(ISBLANK(#REF!))),TRUE)</f>
        <v>1</v>
      </c>
      <c r="J39" s="35" t="s">
        <v>356</v>
      </c>
      <c r="K39" s="31" t="b">
        <f>IF(OR(AND(NOT(ISBLANK(#REF!))),AND(NOT(ISBLANK(#REF!)))),AND(NOT(ISBLANK(#REF!))),TRUE)</f>
        <v>1</v>
      </c>
      <c r="L39" s="31" t="s">
        <v>357</v>
      </c>
      <c r="M39" s="24" t="b">
        <f>IF(AND(NOT(ISBLANK(#REF!))),IF(OR(AND(NOT(ISBLANK(#REF!))),AND(NOT(ISBLANK(#REF!))),),TRUE,FALSE),TRUE)</f>
        <v>1</v>
      </c>
      <c r="N39" s="24" t="s">
        <v>358</v>
      </c>
      <c r="O39" s="21" t="b">
        <f>IF(AND(NOT(ISBLANK(#REF!))),TRUE,FALSE)</f>
        <v>1</v>
      </c>
      <c r="P39" s="21" t="s">
        <v>359</v>
      </c>
    </row>
    <row r="40" spans="1:16" x14ac:dyDescent="0.35">
      <c r="C40" s="47" t="b">
        <f>IF(AND(NOT(ISBLANK(#REF!))),AND(NOT(ISBLANK(#REF!))),TRUE)</f>
        <v>1</v>
      </c>
      <c r="D40" s="46" t="s">
        <v>360</v>
      </c>
      <c r="E40" s="43" t="b">
        <f>IF(AND(NOT(ISBLANK(#REF!))),AND(NOT(ISBLANK(#REF!))),TRUE)</f>
        <v>1</v>
      </c>
      <c r="F40" s="43" t="s">
        <v>361</v>
      </c>
      <c r="G40" s="21" t="b">
        <f>IF(AND(NOT(ISBLANK(#REF!))),AND(NOT(ISBLANK(#REF!))),TRUE)</f>
        <v>1</v>
      </c>
      <c r="H40" s="21" t="s">
        <v>362</v>
      </c>
      <c r="I40" s="35" t="b">
        <f>IF(AND(NOT(ISBLANK(#REF!))),AND(NOT(ISBLANK(#REF!))),TRUE)</f>
        <v>1</v>
      </c>
      <c r="J40" s="35" t="s">
        <v>363</v>
      </c>
      <c r="K40" s="31" t="b">
        <f>IF(OR(AND(NOT(ISBLANK(#REF!))),AND(NOT(ISBLANK(#REF!)))),AND(NOT(ISBLANK(#REF!))),TRUE)</f>
        <v>1</v>
      </c>
      <c r="L40" s="31" t="s">
        <v>364</v>
      </c>
      <c r="M40" s="24" t="b">
        <f>IF(AND(NOT(ISBLANK(#REF!))),IF(OR(AND(NOT(ISBLANK(#REF!))),AND(NOT(ISBLANK(#REF!))),),TRUE,FALSE),TRUE)</f>
        <v>1</v>
      </c>
      <c r="N40" s="24" t="s">
        <v>365</v>
      </c>
      <c r="O40" s="21" t="b">
        <f>IF(AND(NOT(ISBLANK(#REF!))),TRUE,FALSE)</f>
        <v>1</v>
      </c>
      <c r="P40" s="21" t="s">
        <v>366</v>
      </c>
    </row>
    <row r="41" spans="1:16" x14ac:dyDescent="0.35">
      <c r="C41" s="47" t="b">
        <f>IF(AND(NOT(ISBLANK(#REF!))),AND(NOT(ISBLANK(#REF!))),TRUE)</f>
        <v>1</v>
      </c>
      <c r="D41" s="46" t="s">
        <v>367</v>
      </c>
      <c r="E41" s="43" t="b">
        <f>IF(AND(NOT(ISBLANK(#REF!))),AND(NOT(ISBLANK(#REF!))),TRUE)</f>
        <v>1</v>
      </c>
      <c r="F41" s="43" t="s">
        <v>368</v>
      </c>
      <c r="G41" s="21" t="b">
        <f>IF(AND(NOT(ISBLANK(#REF!))),AND(NOT(ISBLANK(#REF!))),TRUE)</f>
        <v>1</v>
      </c>
      <c r="H41" s="21" t="s">
        <v>369</v>
      </c>
      <c r="I41" s="35" t="b">
        <f>IF(AND(NOT(ISBLANK(#REF!))),AND(NOT(ISBLANK(#REF!))),TRUE)</f>
        <v>1</v>
      </c>
      <c r="J41" s="35" t="s">
        <v>370</v>
      </c>
      <c r="K41" s="31" t="b">
        <f>IF(OR(AND(NOT(ISBLANK(#REF!))),AND(NOT(ISBLANK(#REF!)))),AND(NOT(ISBLANK(#REF!))),TRUE)</f>
        <v>1</v>
      </c>
      <c r="L41" s="31" t="s">
        <v>371</v>
      </c>
      <c r="M41" s="24" t="b">
        <f>IF(AND(NOT(ISBLANK(#REF!))),IF(OR(AND(NOT(ISBLANK(#REF!))),AND(NOT(ISBLANK(#REF!))),),TRUE,FALSE),TRUE)</f>
        <v>1</v>
      </c>
      <c r="N41" s="24" t="s">
        <v>372</v>
      </c>
      <c r="O41" s="21" t="b">
        <f>IF(AND(NOT(ISBLANK(#REF!))),TRUE,FALSE)</f>
        <v>1</v>
      </c>
      <c r="P41" s="21" t="s">
        <v>373</v>
      </c>
    </row>
    <row r="42" spans="1:16" x14ac:dyDescent="0.35">
      <c r="C42" s="47" t="b">
        <f>IF(AND(NOT(ISBLANK(#REF!))),AND(NOT(ISBLANK(#REF!))),TRUE)</f>
        <v>1</v>
      </c>
      <c r="D42" s="46" t="s">
        <v>374</v>
      </c>
      <c r="E42" s="43" t="b">
        <f>IF(AND(NOT(ISBLANK(#REF!))),AND(NOT(ISBLANK(#REF!))),TRUE)</f>
        <v>1</v>
      </c>
      <c r="F42" s="43" t="s">
        <v>375</v>
      </c>
      <c r="G42" s="21" t="b">
        <f>IF(AND(NOT(ISBLANK(#REF!))),AND(NOT(ISBLANK(#REF!))),TRUE)</f>
        <v>1</v>
      </c>
      <c r="H42" s="21" t="s">
        <v>376</v>
      </c>
      <c r="I42" s="35" t="b">
        <f>IF(AND(NOT(ISBLANK(#REF!))),AND(NOT(ISBLANK(#REF!))),TRUE)</f>
        <v>1</v>
      </c>
      <c r="J42" s="35" t="s">
        <v>377</v>
      </c>
      <c r="K42" s="31" t="b">
        <f>IF(OR(AND(NOT(ISBLANK(#REF!))),AND(NOT(ISBLANK(#REF!)))),AND(NOT(ISBLANK(#REF!))),TRUE)</f>
        <v>1</v>
      </c>
      <c r="L42" s="31" t="s">
        <v>378</v>
      </c>
      <c r="M42" s="24" t="b">
        <f>IF(AND(NOT(ISBLANK(#REF!))),IF(OR(AND(NOT(ISBLANK(#REF!))),AND(NOT(ISBLANK(#REF!))),),TRUE,FALSE),TRUE)</f>
        <v>1</v>
      </c>
      <c r="N42" s="24" t="s">
        <v>379</v>
      </c>
      <c r="O42" s="21" t="b">
        <f>IF(AND(NOT(ISBLANK(#REF!))),TRUE,FALSE)</f>
        <v>1</v>
      </c>
      <c r="P42" s="21" t="s">
        <v>380</v>
      </c>
    </row>
    <row r="43" spans="1:16" x14ac:dyDescent="0.35">
      <c r="C43" s="47" t="b">
        <f>IF(AND(NOT(ISBLANK(#REF!))),AND(NOT(ISBLANK(#REF!))),TRUE)</f>
        <v>1</v>
      </c>
      <c r="D43" s="46" t="s">
        <v>381</v>
      </c>
      <c r="E43" s="43" t="b">
        <f>IF(AND(NOT(ISBLANK(#REF!))),AND(NOT(ISBLANK(#REF!))),TRUE)</f>
        <v>1</v>
      </c>
      <c r="F43" s="43" t="s">
        <v>382</v>
      </c>
      <c r="G43" s="21" t="b">
        <f>IF(AND(NOT(ISBLANK(#REF!))),AND(NOT(ISBLANK(#REF!))),TRUE)</f>
        <v>1</v>
      </c>
      <c r="H43" s="21" t="s">
        <v>383</v>
      </c>
      <c r="I43" s="35" t="b">
        <f>IF(AND(NOT(ISBLANK(#REF!))),AND(NOT(ISBLANK(#REF!))),TRUE)</f>
        <v>1</v>
      </c>
      <c r="J43" s="35" t="s">
        <v>384</v>
      </c>
      <c r="K43" s="31" t="b">
        <f>IF(OR(AND(NOT(ISBLANK(#REF!))),AND(NOT(ISBLANK(#REF!)))),AND(NOT(ISBLANK(#REF!))),TRUE)</f>
        <v>1</v>
      </c>
      <c r="L43" s="31" t="s">
        <v>385</v>
      </c>
      <c r="M43" s="24" t="b">
        <f>IF(AND(NOT(ISBLANK(#REF!))),IF(OR(AND(NOT(ISBLANK(#REF!))),AND(NOT(ISBLANK(#REF!))),),TRUE,FALSE),TRUE)</f>
        <v>1</v>
      </c>
      <c r="N43" s="24" t="s">
        <v>386</v>
      </c>
      <c r="O43" s="21" t="b">
        <f>IF(AND(NOT(ISBLANK(#REF!))),TRUE,FALSE)</f>
        <v>1</v>
      </c>
      <c r="P43" s="21" t="s">
        <v>387</v>
      </c>
    </row>
    <row r="44" spans="1:16" x14ac:dyDescent="0.35">
      <c r="C44" s="47" t="b">
        <f>IF(AND(NOT(ISBLANK(#REF!))),AND(NOT(ISBLANK(#REF!))),TRUE)</f>
        <v>1</v>
      </c>
      <c r="D44" s="46" t="s">
        <v>388</v>
      </c>
      <c r="E44" s="43" t="b">
        <f>IF(AND(NOT(ISBLANK(#REF!))),AND(NOT(ISBLANK(#REF!))),TRUE)</f>
        <v>1</v>
      </c>
      <c r="F44" s="43" t="s">
        <v>389</v>
      </c>
      <c r="G44" s="21" t="b">
        <f>IF(AND(NOT(ISBLANK(#REF!))),AND(NOT(ISBLANK(#REF!))),TRUE)</f>
        <v>1</v>
      </c>
      <c r="H44" s="21" t="s">
        <v>390</v>
      </c>
      <c r="I44" s="35" t="b">
        <f>IF(AND(NOT(ISBLANK(#REF!))),AND(NOT(ISBLANK(#REF!))),TRUE)</f>
        <v>1</v>
      </c>
      <c r="J44" s="35" t="s">
        <v>391</v>
      </c>
      <c r="K44" s="31" t="b">
        <f>IF(OR(AND(NOT(ISBLANK(#REF!))),AND(NOT(ISBLANK(#REF!)))),AND(NOT(ISBLANK(#REF!))),TRUE)</f>
        <v>1</v>
      </c>
      <c r="L44" s="31" t="s">
        <v>392</v>
      </c>
      <c r="M44" s="24" t="b">
        <f>IF(AND(NOT(ISBLANK(#REF!))),IF(OR(AND(NOT(ISBLANK(#REF!))),AND(NOT(ISBLANK(#REF!))),),TRUE,FALSE),TRUE)</f>
        <v>1</v>
      </c>
      <c r="N44" s="24" t="s">
        <v>393</v>
      </c>
      <c r="O44" s="21" t="b">
        <f>IF(AND(NOT(ISBLANK(#REF!))),TRUE,FALSE)</f>
        <v>1</v>
      </c>
      <c r="P44" s="21" t="s">
        <v>394</v>
      </c>
    </row>
    <row r="45" spans="1:16" x14ac:dyDescent="0.35">
      <c r="C45" s="47" t="b">
        <f>IF(AND(NOT(ISBLANK(#REF!))),AND(NOT(ISBLANK(#REF!))),TRUE)</f>
        <v>1</v>
      </c>
      <c r="D45" s="46" t="s">
        <v>395</v>
      </c>
      <c r="E45" s="43" t="b">
        <f>IF(AND(NOT(ISBLANK(#REF!))),AND(NOT(ISBLANK(#REF!))),TRUE)</f>
        <v>1</v>
      </c>
      <c r="F45" s="43" t="s">
        <v>396</v>
      </c>
      <c r="G45" s="21" t="b">
        <f>IF(AND(NOT(ISBLANK(#REF!))),AND(NOT(ISBLANK(#REF!))),TRUE)</f>
        <v>1</v>
      </c>
      <c r="H45" s="21" t="s">
        <v>397</v>
      </c>
      <c r="I45" s="35" t="b">
        <f>IF(AND(NOT(ISBLANK(#REF!))),AND(NOT(ISBLANK(#REF!))),TRUE)</f>
        <v>1</v>
      </c>
      <c r="J45" s="35" t="s">
        <v>398</v>
      </c>
      <c r="K45" s="31" t="b">
        <f>IF(OR(AND(NOT(ISBLANK(#REF!))),AND(NOT(ISBLANK(#REF!)))),AND(NOT(ISBLANK(#REF!))),TRUE)</f>
        <v>1</v>
      </c>
      <c r="L45" s="31" t="s">
        <v>399</v>
      </c>
      <c r="M45" s="24" t="b">
        <f>IF(AND(NOT(ISBLANK(#REF!))),IF(OR(AND(NOT(ISBLANK(#REF!))),AND(NOT(ISBLANK(#REF!))),),TRUE,FALSE),TRUE)</f>
        <v>1</v>
      </c>
      <c r="N45" s="24" t="s">
        <v>400</v>
      </c>
      <c r="O45" s="21" t="b">
        <f>IF(AND(NOT(ISBLANK(#REF!))),TRUE,FALSE)</f>
        <v>1</v>
      </c>
      <c r="P45" s="21" t="s">
        <v>401</v>
      </c>
    </row>
    <row r="46" spans="1:16" x14ac:dyDescent="0.35">
      <c r="C46" s="47" t="b">
        <f>IF(AND(NOT(ISBLANK(#REF!))),AND(NOT(ISBLANK(#REF!))),TRUE)</f>
        <v>1</v>
      </c>
      <c r="D46" s="46" t="s">
        <v>402</v>
      </c>
      <c r="E46" s="43" t="b">
        <f>IF(AND(NOT(ISBLANK(#REF!))),AND(NOT(ISBLANK(#REF!))),TRUE)</f>
        <v>1</v>
      </c>
      <c r="F46" s="43" t="s">
        <v>403</v>
      </c>
      <c r="G46" s="21" t="b">
        <f>IF(AND(NOT(ISBLANK(#REF!))),AND(NOT(ISBLANK(#REF!))),TRUE)</f>
        <v>1</v>
      </c>
      <c r="H46" s="21" t="s">
        <v>404</v>
      </c>
      <c r="I46" s="35" t="b">
        <f>IF(AND(NOT(ISBLANK(#REF!))),AND(NOT(ISBLANK(#REF!))),TRUE)</f>
        <v>1</v>
      </c>
      <c r="J46" s="35" t="s">
        <v>405</v>
      </c>
      <c r="K46" s="31" t="b">
        <f>IF(OR(AND(NOT(ISBLANK(#REF!))),AND(NOT(ISBLANK(#REF!)))),AND(NOT(ISBLANK(#REF!))),TRUE)</f>
        <v>1</v>
      </c>
      <c r="L46" s="31" t="s">
        <v>406</v>
      </c>
      <c r="M46" s="24" t="b">
        <f>IF(AND(NOT(ISBLANK(#REF!))),IF(OR(AND(NOT(ISBLANK(#REF!))),AND(NOT(ISBLANK(#REF!))),),TRUE,FALSE),TRUE)</f>
        <v>1</v>
      </c>
      <c r="N46" s="24" t="s">
        <v>407</v>
      </c>
      <c r="O46" s="21" t="b">
        <f>IF(AND(NOT(ISBLANK(#REF!))),TRUE,FALSE)</f>
        <v>1</v>
      </c>
      <c r="P46" s="21" t="s">
        <v>408</v>
      </c>
    </row>
    <row r="47" spans="1:16" x14ac:dyDescent="0.35">
      <c r="C47" s="47" t="b">
        <f>IF(AND(NOT(ISBLANK(#REF!))),AND(NOT(ISBLANK(#REF!))),TRUE)</f>
        <v>1</v>
      </c>
      <c r="D47" s="46" t="s">
        <v>409</v>
      </c>
      <c r="E47" s="43" t="b">
        <f>IF(AND(NOT(ISBLANK(#REF!))),AND(NOT(ISBLANK(#REF!))),TRUE)</f>
        <v>1</v>
      </c>
      <c r="F47" s="43" t="s">
        <v>410</v>
      </c>
      <c r="G47" s="21" t="b">
        <f>IF(AND(NOT(ISBLANK(#REF!))),AND(NOT(ISBLANK(#REF!))),TRUE)</f>
        <v>1</v>
      </c>
      <c r="H47" s="21" t="s">
        <v>411</v>
      </c>
      <c r="I47" s="35" t="b">
        <f>IF(AND(NOT(ISBLANK(#REF!))),AND(NOT(ISBLANK(#REF!))),TRUE)</f>
        <v>1</v>
      </c>
      <c r="J47" s="35" t="s">
        <v>412</v>
      </c>
      <c r="K47" s="31" t="b">
        <f>IF(OR(AND(NOT(ISBLANK(#REF!))),AND(NOT(ISBLANK(#REF!)))),AND(NOT(ISBLANK(#REF!))),TRUE)</f>
        <v>1</v>
      </c>
      <c r="L47" s="31" t="s">
        <v>413</v>
      </c>
      <c r="M47" s="24" t="b">
        <f>IF(AND(NOT(ISBLANK(#REF!))),IF(OR(AND(NOT(ISBLANK(#REF!))),AND(NOT(ISBLANK(#REF!))),),TRUE,FALSE),TRUE)</f>
        <v>1</v>
      </c>
      <c r="N47" s="24" t="s">
        <v>414</v>
      </c>
      <c r="O47" s="22" t="b">
        <f>IF(AND(NOT(ISBLANK(#REF!))),TRUE,FALSE)</f>
        <v>1</v>
      </c>
      <c r="P47" s="22" t="s">
        <v>415</v>
      </c>
    </row>
    <row r="48" spans="1:16" x14ac:dyDescent="0.35">
      <c r="C48" s="47" t="b">
        <f>IF(AND(NOT(ISBLANK(#REF!))),AND(NOT(ISBLANK(#REF!))),TRUE)</f>
        <v>1</v>
      </c>
      <c r="D48" s="46" t="s">
        <v>416</v>
      </c>
      <c r="E48" s="43" t="b">
        <f>IF(AND(NOT(ISBLANK(#REF!))),AND(NOT(ISBLANK(#REF!))),TRUE)</f>
        <v>1</v>
      </c>
      <c r="F48" s="43" t="s">
        <v>417</v>
      </c>
      <c r="G48" s="21" t="b">
        <f>IF(AND(NOT(ISBLANK(#REF!))),AND(NOT(ISBLANK(#REF!))),TRUE)</f>
        <v>1</v>
      </c>
      <c r="H48" s="21" t="s">
        <v>418</v>
      </c>
      <c r="I48" s="35" t="b">
        <f>IF(AND(NOT(ISBLANK(#REF!))),AND(NOT(ISBLANK(#REF!))),TRUE)</f>
        <v>1</v>
      </c>
      <c r="J48" s="35" t="s">
        <v>419</v>
      </c>
      <c r="K48" s="31" t="b">
        <f>IF(OR(AND(NOT(ISBLANK(#REF!))),AND(NOT(ISBLANK(#REF!)))),AND(NOT(ISBLANK(#REF!))),TRUE)</f>
        <v>1</v>
      </c>
      <c r="L48" s="31" t="s">
        <v>420</v>
      </c>
      <c r="M48" s="24" t="b">
        <f>IF(AND(NOT(ISBLANK(#REF!))),IF(OR(AND(NOT(ISBLANK(#REF!))),AND(NOT(ISBLANK(#REF!))),),TRUE,FALSE),TRUE)</f>
        <v>1</v>
      </c>
      <c r="N48" s="24" t="s">
        <v>421</v>
      </c>
      <c r="O48" s="23" t="b">
        <f>IF(AND(NOT(ISBLANK(#REF!))),TRUE,FALSE)</f>
        <v>1</v>
      </c>
      <c r="P48" s="23" t="s">
        <v>422</v>
      </c>
    </row>
    <row r="49" spans="3:17" x14ac:dyDescent="0.35">
      <c r="C49" s="47" t="b">
        <f>IF(AND(NOT(ISBLANK(#REF!))),AND(NOT(ISBLANK(#REF!))),TRUE)</f>
        <v>1</v>
      </c>
      <c r="D49" s="46" t="s">
        <v>423</v>
      </c>
      <c r="E49" s="43" t="b">
        <f>IF(AND(NOT(ISBLANK(#REF!))),AND(NOT(ISBLANK(#REF!))),TRUE)</f>
        <v>1</v>
      </c>
      <c r="F49" s="43" t="s">
        <v>424</v>
      </c>
      <c r="G49" s="21" t="b">
        <f>IF(AND(NOT(ISBLANK(#REF!))),AND(NOT(ISBLANK(#REF!))),TRUE)</f>
        <v>1</v>
      </c>
      <c r="H49" s="21" t="s">
        <v>425</v>
      </c>
      <c r="I49" s="35" t="b">
        <f>IF(AND(NOT(ISBLANK(#REF!))),AND(NOT(ISBLANK(#REF!))),TRUE)</f>
        <v>1</v>
      </c>
      <c r="J49" s="35" t="s">
        <v>426</v>
      </c>
      <c r="K49" s="31" t="b">
        <f>IF(OR(AND(NOT(ISBLANK(#REF!))),AND(NOT(ISBLANK(#REF!)))),AND(NOT(ISBLANK(#REF!))),TRUE)</f>
        <v>1</v>
      </c>
      <c r="L49" s="31" t="s">
        <v>427</v>
      </c>
      <c r="M49" s="24" t="b">
        <f>IF(AND(NOT(ISBLANK(#REF!))),IF(OR(AND(NOT(ISBLANK(#REF!))),AND(NOT(ISBLANK(#REF!))),),TRUE,FALSE),TRUE)</f>
        <v>1</v>
      </c>
      <c r="N49" s="24" t="s">
        <v>428</v>
      </c>
      <c r="O49" s="18" t="e">
        <f>IF(AND(NOT(ISBLANK(#REF!)),IF(#REF!&gt;=0,TRUE,FALSE)),TRUE,FALSE)</f>
        <v>#REF!</v>
      </c>
      <c r="P49" s="18" t="s">
        <v>429</v>
      </c>
      <c r="Q49" s="9" t="s">
        <v>430</v>
      </c>
    </row>
    <row r="50" spans="3:17" x14ac:dyDescent="0.35">
      <c r="C50" s="47" t="b">
        <f>IF(AND(NOT(ISBLANK(#REF!))),AND(NOT(ISBLANK(#REF!))),TRUE)</f>
        <v>1</v>
      </c>
      <c r="D50" s="46" t="s">
        <v>431</v>
      </c>
      <c r="E50" s="43" t="b">
        <f>IF(AND(NOT(ISBLANK(#REF!))),AND(NOT(ISBLANK(#REF!))),TRUE)</f>
        <v>1</v>
      </c>
      <c r="F50" s="43" t="s">
        <v>432</v>
      </c>
      <c r="G50" s="21" t="b">
        <f>IF(AND(NOT(ISBLANK(#REF!))),AND(NOT(ISBLANK(#REF!))),TRUE)</f>
        <v>1</v>
      </c>
      <c r="H50" s="21" t="s">
        <v>433</v>
      </c>
      <c r="I50" s="35" t="b">
        <f>IF(AND(NOT(ISBLANK(#REF!))),AND(NOT(ISBLANK(#REF!))),TRUE)</f>
        <v>1</v>
      </c>
      <c r="J50" s="35" t="s">
        <v>434</v>
      </c>
      <c r="K50" s="31" t="b">
        <f>IF(OR(AND(NOT(ISBLANK(#REF!))),AND(NOT(ISBLANK(#REF!)))),AND(NOT(ISBLANK(#REF!))),TRUE)</f>
        <v>1</v>
      </c>
      <c r="L50" s="31" t="s">
        <v>435</v>
      </c>
      <c r="M50" s="24" t="b">
        <f>IF(AND(NOT(ISBLANK(#REF!))),IF(OR(AND(NOT(ISBLANK(#REF!))),AND(NOT(ISBLANK(#REF!))),),TRUE,FALSE),TRUE)</f>
        <v>1</v>
      </c>
      <c r="N50" s="24" t="s">
        <v>436</v>
      </c>
      <c r="O50" s="18" t="e">
        <f>IF(AND(NOT(ISBLANK(#REF!)),IF(#REF!&gt;=0,TRUE,FALSE)),TRUE,FALSE)</f>
        <v>#REF!</v>
      </c>
      <c r="P50" s="18" t="s">
        <v>437</v>
      </c>
      <c r="Q50" s="9" t="s">
        <v>430</v>
      </c>
    </row>
    <row r="51" spans="3:17" x14ac:dyDescent="0.35">
      <c r="C51" s="47" t="b">
        <f>IF(AND(NOT(ISBLANK(#REF!))),AND(NOT(ISBLANK(#REF!))),TRUE)</f>
        <v>1</v>
      </c>
      <c r="D51" s="46" t="s">
        <v>438</v>
      </c>
      <c r="E51" s="43" t="b">
        <f>IF(AND(NOT(ISBLANK(#REF!))),AND(NOT(ISBLANK(#REF!))),TRUE)</f>
        <v>1</v>
      </c>
      <c r="F51" s="43" t="s">
        <v>439</v>
      </c>
      <c r="G51" s="21" t="b">
        <f>IF(AND(NOT(ISBLANK(#REF!))),AND(NOT(ISBLANK(#REF!))),TRUE)</f>
        <v>1</v>
      </c>
      <c r="H51" s="21" t="s">
        <v>440</v>
      </c>
      <c r="I51" s="35" t="b">
        <f>IF(AND(NOT(ISBLANK(#REF!))),AND(NOT(ISBLANK(#REF!))),TRUE)</f>
        <v>1</v>
      </c>
      <c r="J51" s="35" t="s">
        <v>441</v>
      </c>
      <c r="K51" s="31" t="b">
        <f>IF(OR(AND(NOT(ISBLANK(#REF!))),AND(NOT(ISBLANK(#REF!)))),AND(NOT(ISBLANK(#REF!))),TRUE)</f>
        <v>1</v>
      </c>
      <c r="L51" s="31" t="s">
        <v>442</v>
      </c>
      <c r="M51" s="24" t="b">
        <f>IF(AND(NOT(ISBLANK(#REF!))),IF(OR(AND(NOT(ISBLANK(#REF!))),AND(NOT(ISBLANK(#REF!))),),TRUE,FALSE),TRUE)</f>
        <v>1</v>
      </c>
      <c r="N51" s="24" t="s">
        <v>443</v>
      </c>
      <c r="O51" s="18" t="e">
        <f>IF(AND(NOT(ISBLANK(#REF!)),IF(#REF!&gt;=0,TRUE,FALSE)),TRUE,FALSE)</f>
        <v>#REF!</v>
      </c>
      <c r="P51" s="18" t="s">
        <v>444</v>
      </c>
      <c r="Q51" s="9" t="s">
        <v>430</v>
      </c>
    </row>
    <row r="52" spans="3:17" x14ac:dyDescent="0.35">
      <c r="C52" s="47" t="b">
        <f>IF(AND(NOT(ISBLANK(#REF!))),AND(NOT(ISBLANK(#REF!))),TRUE)</f>
        <v>1</v>
      </c>
      <c r="D52" s="46" t="s">
        <v>445</v>
      </c>
      <c r="E52" s="43" t="b">
        <f>IF(AND(NOT(ISBLANK(#REF!))),AND(NOT(ISBLANK(#REF!))),TRUE)</f>
        <v>1</v>
      </c>
      <c r="F52" s="43" t="s">
        <v>446</v>
      </c>
      <c r="G52" s="21" t="b">
        <f>IF(AND(NOT(ISBLANK(#REF!))),AND(NOT(ISBLANK(#REF!))),TRUE)</f>
        <v>1</v>
      </c>
      <c r="H52" s="21" t="s">
        <v>447</v>
      </c>
      <c r="I52" s="35" t="b">
        <f>IF(AND(NOT(ISBLANK(#REF!))),AND(NOT(ISBLANK(#REF!))),TRUE)</f>
        <v>1</v>
      </c>
      <c r="J52" s="35" t="s">
        <v>448</v>
      </c>
      <c r="K52" s="31" t="b">
        <f>IF(OR(AND(NOT(ISBLANK(#REF!))),AND(NOT(ISBLANK(#REF!)))),AND(NOT(ISBLANK(#REF!))),TRUE)</f>
        <v>1</v>
      </c>
      <c r="L52" s="31" t="s">
        <v>449</v>
      </c>
      <c r="M52" s="24" t="b">
        <f>IF(AND(NOT(ISBLANK(#REF!))),IF(OR(AND(NOT(ISBLANK(#REF!))),AND(NOT(ISBLANK(#REF!))),),TRUE,FALSE),TRUE)</f>
        <v>1</v>
      </c>
      <c r="N52" s="24" t="s">
        <v>450</v>
      </c>
      <c r="O52" s="18" t="e">
        <f>IF(AND(NOT(ISBLANK(#REF!)),IF(#REF!&gt;=0,TRUE,FALSE)),TRUE,FALSE)</f>
        <v>#REF!</v>
      </c>
      <c r="P52" s="18" t="s">
        <v>451</v>
      </c>
      <c r="Q52" s="9" t="s">
        <v>430</v>
      </c>
    </row>
    <row r="53" spans="3:17" x14ac:dyDescent="0.35">
      <c r="C53" s="47" t="b">
        <f>IF(AND(NOT(ISBLANK(#REF!))),AND(NOT(ISBLANK(#REF!))),TRUE)</f>
        <v>1</v>
      </c>
      <c r="D53" s="46" t="s">
        <v>452</v>
      </c>
      <c r="E53" s="43" t="b">
        <f>IF(AND(NOT(ISBLANK(#REF!))),AND(NOT(ISBLANK(#REF!))),TRUE)</f>
        <v>1</v>
      </c>
      <c r="F53" s="43" t="s">
        <v>453</v>
      </c>
      <c r="G53" s="21" t="b">
        <f>IF(AND(NOT(ISBLANK(#REF!))),AND(NOT(ISBLANK(#REF!))),TRUE)</f>
        <v>1</v>
      </c>
      <c r="H53" s="21" t="s">
        <v>454</v>
      </c>
      <c r="I53" s="35" t="b">
        <f>IF(AND(NOT(ISBLANK(#REF!))),AND(NOT(ISBLANK(#REF!))),TRUE)</f>
        <v>1</v>
      </c>
      <c r="J53" s="35" t="s">
        <v>455</v>
      </c>
      <c r="K53" s="31" t="b">
        <f>IF(OR(AND(NOT(ISBLANK(#REF!))),AND(NOT(ISBLANK(#REF!)))),AND(NOT(ISBLANK(#REF!))),TRUE)</f>
        <v>1</v>
      </c>
      <c r="L53" s="31" t="s">
        <v>456</v>
      </c>
      <c r="M53" s="24" t="b">
        <f>IF(AND(NOT(ISBLANK(#REF!))),IF(OR(AND(NOT(ISBLANK(#REF!))),AND(NOT(ISBLANK(#REF!))),),TRUE,FALSE),TRUE)</f>
        <v>1</v>
      </c>
      <c r="N53" s="24" t="s">
        <v>457</v>
      </c>
      <c r="O53" s="18" t="e">
        <f>IF(AND(NOT(ISBLANK(#REF!)),IF(#REF!&gt;=0,TRUE,FALSE)),TRUE,FALSE)</f>
        <v>#REF!</v>
      </c>
      <c r="P53" s="18" t="s">
        <v>458</v>
      </c>
      <c r="Q53" s="9" t="s">
        <v>430</v>
      </c>
    </row>
    <row r="54" spans="3:17" x14ac:dyDescent="0.35">
      <c r="C54" s="47" t="b">
        <f>IF(AND(NOT(ISBLANK(#REF!))),AND(NOT(ISBLANK(#REF!))),TRUE)</f>
        <v>1</v>
      </c>
      <c r="D54" s="46" t="s">
        <v>459</v>
      </c>
      <c r="E54" s="43" t="b">
        <f>IF(AND(NOT(ISBLANK(#REF!))),AND(NOT(ISBLANK(#REF!))),TRUE)</f>
        <v>1</v>
      </c>
      <c r="F54" s="43" t="s">
        <v>460</v>
      </c>
      <c r="G54" s="21" t="b">
        <f>IF(AND(NOT(ISBLANK(#REF!))),AND(NOT(ISBLANK(#REF!))),TRUE)</f>
        <v>1</v>
      </c>
      <c r="H54" s="21" t="s">
        <v>461</v>
      </c>
      <c r="I54" s="35" t="b">
        <f>IF(AND(NOT(ISBLANK(#REF!))),AND(NOT(ISBLANK(#REF!))),TRUE)</f>
        <v>1</v>
      </c>
      <c r="J54" s="35" t="s">
        <v>462</v>
      </c>
      <c r="K54" s="31" t="b">
        <f>IF(OR(AND(NOT(ISBLANK(#REF!))),AND(NOT(ISBLANK(#REF!)))),AND(NOT(ISBLANK(#REF!))),TRUE)</f>
        <v>1</v>
      </c>
      <c r="L54" s="31" t="s">
        <v>463</v>
      </c>
      <c r="M54" s="24" t="b">
        <f>IF(AND(NOT(ISBLANK(#REF!))),IF(OR(AND(NOT(ISBLANK(#REF!))),AND(NOT(ISBLANK(#REF!))),),TRUE,FALSE),TRUE)</f>
        <v>1</v>
      </c>
      <c r="N54" s="24" t="s">
        <v>464</v>
      </c>
      <c r="O54" s="18" t="e">
        <f>IF(AND(NOT(ISBLANK(#REF!)),IF(#REF!&gt;=0,TRUE,FALSE)),TRUE,FALSE)</f>
        <v>#REF!</v>
      </c>
      <c r="P54" s="18" t="s">
        <v>465</v>
      </c>
      <c r="Q54" s="9" t="s">
        <v>430</v>
      </c>
    </row>
    <row r="55" spans="3:17" x14ac:dyDescent="0.35">
      <c r="C55" s="47" t="b">
        <f>IF(AND(NOT(ISBLANK(#REF!))),AND(NOT(ISBLANK(#REF!))),TRUE)</f>
        <v>1</v>
      </c>
      <c r="D55" s="46" t="s">
        <v>466</v>
      </c>
      <c r="E55" s="43" t="b">
        <f>IF(AND(NOT(ISBLANK(#REF!))),AND(NOT(ISBLANK(#REF!))),TRUE)</f>
        <v>1</v>
      </c>
      <c r="F55" s="43" t="s">
        <v>467</v>
      </c>
      <c r="G55" s="21" t="b">
        <f>IF(AND(NOT(ISBLANK(#REF!))),AND(NOT(ISBLANK(#REF!))),TRUE)</f>
        <v>1</v>
      </c>
      <c r="H55" s="21" t="s">
        <v>468</v>
      </c>
      <c r="I55" s="35" t="b">
        <f>IF(AND(NOT(ISBLANK(#REF!))),AND(NOT(ISBLANK(#REF!))),TRUE)</f>
        <v>1</v>
      </c>
      <c r="J55" s="35" t="s">
        <v>469</v>
      </c>
      <c r="K55" s="31" t="b">
        <f>IF(OR(AND(NOT(ISBLANK(#REF!))),AND(NOT(ISBLANK(#REF!)))),AND(NOT(ISBLANK(#REF!))),TRUE)</f>
        <v>1</v>
      </c>
      <c r="L55" s="31" t="s">
        <v>470</v>
      </c>
      <c r="M55" s="24" t="b">
        <f>IF(AND(NOT(ISBLANK(#REF!))),IF(OR(AND(NOT(ISBLANK(#REF!))),AND(NOT(ISBLANK(#REF!))),),TRUE,FALSE),TRUE)</f>
        <v>1</v>
      </c>
      <c r="N55" s="24" t="s">
        <v>471</v>
      </c>
      <c r="O55" s="18" t="e">
        <f>IF(AND(NOT(ISBLANK(#REF!)),IF(#REF!&gt;=0,TRUE,FALSE)),TRUE,FALSE)</f>
        <v>#REF!</v>
      </c>
      <c r="P55" s="18" t="s">
        <v>472</v>
      </c>
      <c r="Q55" s="9" t="s">
        <v>430</v>
      </c>
    </row>
    <row r="56" spans="3:17" x14ac:dyDescent="0.35">
      <c r="C56" s="47" t="b">
        <f>IF(AND(NOT(ISBLANK(#REF!))),AND(NOT(ISBLANK(#REF!))),TRUE)</f>
        <v>1</v>
      </c>
      <c r="D56" s="46" t="s">
        <v>473</v>
      </c>
      <c r="E56" s="43" t="b">
        <f>IF(AND(NOT(ISBLANK(#REF!))),AND(NOT(ISBLANK(#REF!))),TRUE)</f>
        <v>1</v>
      </c>
      <c r="F56" s="43" t="s">
        <v>474</v>
      </c>
      <c r="G56" s="21" t="b">
        <f>IF(AND(NOT(ISBLANK(#REF!))),AND(NOT(ISBLANK(#REF!))),TRUE)</f>
        <v>1</v>
      </c>
      <c r="H56" s="21" t="s">
        <v>475</v>
      </c>
      <c r="I56" s="35" t="b">
        <f>IF(AND(NOT(ISBLANK(#REF!))),AND(NOT(ISBLANK(#REF!))),TRUE)</f>
        <v>1</v>
      </c>
      <c r="J56" s="35" t="s">
        <v>476</v>
      </c>
      <c r="K56" s="31" t="b">
        <f>IF(OR(AND(NOT(ISBLANK(#REF!))),AND(NOT(ISBLANK(#REF!)))),AND(NOT(ISBLANK(#REF!))),TRUE)</f>
        <v>1</v>
      </c>
      <c r="L56" s="31" t="s">
        <v>477</v>
      </c>
      <c r="M56" s="24" t="b">
        <f>IF(AND(NOT(ISBLANK(#REF!))),IF(OR(AND(NOT(ISBLANK(#REF!))),AND(NOT(ISBLANK(#REF!))),),TRUE,FALSE),TRUE)</f>
        <v>1</v>
      </c>
      <c r="N56" s="24" t="s">
        <v>478</v>
      </c>
      <c r="O56" s="18" t="e">
        <f>IF(AND(NOT(ISBLANK(#REF!)),IF(#REF!&gt;=0,TRUE,FALSE)),TRUE,FALSE)</f>
        <v>#REF!</v>
      </c>
      <c r="P56" s="18" t="s">
        <v>479</v>
      </c>
      <c r="Q56" s="9" t="s">
        <v>430</v>
      </c>
    </row>
    <row r="57" spans="3:17" x14ac:dyDescent="0.35">
      <c r="C57" s="47" t="b">
        <f>IF(AND(NOT(ISBLANK(#REF!))),AND(NOT(ISBLANK(#REF!))),TRUE)</f>
        <v>1</v>
      </c>
      <c r="D57" s="46" t="s">
        <v>480</v>
      </c>
      <c r="E57" s="43" t="b">
        <f>IF(AND(NOT(ISBLANK(#REF!))),AND(NOT(ISBLANK(#REF!))),TRUE)</f>
        <v>1</v>
      </c>
      <c r="F57" s="43" t="s">
        <v>481</v>
      </c>
      <c r="G57" s="21" t="b">
        <f>IF(AND(NOT(ISBLANK(#REF!))),AND(NOT(ISBLANK(#REF!))),TRUE)</f>
        <v>1</v>
      </c>
      <c r="H57" s="21" t="s">
        <v>482</v>
      </c>
      <c r="I57" s="35" t="b">
        <f>IF(AND(NOT(ISBLANK(#REF!))),AND(NOT(ISBLANK(#REF!))),TRUE)</f>
        <v>1</v>
      </c>
      <c r="J57" s="35" t="s">
        <v>483</v>
      </c>
      <c r="K57" s="31" t="b">
        <f>IF(OR(AND(NOT(ISBLANK(#REF!))),AND(NOT(ISBLANK(#REF!)))),AND(NOT(ISBLANK(#REF!))),TRUE)</f>
        <v>1</v>
      </c>
      <c r="L57" s="31" t="s">
        <v>484</v>
      </c>
      <c r="M57" s="24" t="b">
        <f>IF(AND(NOT(ISBLANK(#REF!))),IF(OR(AND(NOT(ISBLANK(#REF!))),AND(NOT(ISBLANK(#REF!))),),TRUE,FALSE),TRUE)</f>
        <v>1</v>
      </c>
      <c r="N57" s="24" t="s">
        <v>485</v>
      </c>
      <c r="O57" s="18" t="e">
        <f>IF(AND(NOT(ISBLANK(#REF!)),IF(#REF!&gt;=0,TRUE,FALSE)),TRUE,FALSE)</f>
        <v>#REF!</v>
      </c>
      <c r="P57" s="18" t="s">
        <v>486</v>
      </c>
      <c r="Q57" s="9" t="s">
        <v>430</v>
      </c>
    </row>
    <row r="58" spans="3:17" x14ac:dyDescent="0.35">
      <c r="C58" s="47" t="b">
        <f>IF(AND(NOT(ISBLANK(#REF!))),AND(NOT(ISBLANK(#REF!))),TRUE)</f>
        <v>1</v>
      </c>
      <c r="D58" s="46" t="s">
        <v>487</v>
      </c>
      <c r="E58" s="43" t="b">
        <f>IF(AND(NOT(ISBLANK(#REF!))),AND(NOT(ISBLANK(#REF!))),TRUE)</f>
        <v>1</v>
      </c>
      <c r="F58" s="43" t="s">
        <v>488</v>
      </c>
      <c r="G58" s="21" t="b">
        <f>IF(AND(NOT(ISBLANK(#REF!))),AND(NOT(ISBLANK(#REF!))),TRUE)</f>
        <v>1</v>
      </c>
      <c r="H58" s="21" t="s">
        <v>489</v>
      </c>
      <c r="I58" s="35" t="b">
        <f>IF(AND(NOT(ISBLANK(#REF!))),AND(NOT(ISBLANK(#REF!))),TRUE)</f>
        <v>1</v>
      </c>
      <c r="J58" s="35" t="s">
        <v>490</v>
      </c>
      <c r="K58" s="31" t="b">
        <f>IF(OR(AND(NOT(ISBLANK(#REF!))),AND(NOT(ISBLANK(#REF!)))),AND(NOT(ISBLANK(#REF!))),TRUE)</f>
        <v>1</v>
      </c>
      <c r="L58" s="31" t="s">
        <v>491</v>
      </c>
      <c r="M58" s="24" t="b">
        <f>IF(AND(NOT(ISBLANK(#REF!))),IF(OR(AND(NOT(ISBLANK(#REF!))),AND(NOT(ISBLANK(#REF!))),),TRUE,FALSE),TRUE)</f>
        <v>1</v>
      </c>
      <c r="N58" s="24" t="s">
        <v>492</v>
      </c>
      <c r="O58" s="18" t="e">
        <f>IF(AND(NOT(ISBLANK(#REF!)),IF(#REF!&gt;=0,TRUE,FALSE)),TRUE,FALSE)</f>
        <v>#REF!</v>
      </c>
      <c r="P58" s="18" t="s">
        <v>493</v>
      </c>
      <c r="Q58" s="9" t="s">
        <v>430</v>
      </c>
    </row>
    <row r="59" spans="3:17" x14ac:dyDescent="0.35">
      <c r="C59" s="47" t="b">
        <f>IF(AND(NOT(ISBLANK(#REF!))),AND(NOT(ISBLANK(#REF!))),TRUE)</f>
        <v>1</v>
      </c>
      <c r="D59" s="46" t="s">
        <v>494</v>
      </c>
      <c r="E59" s="43" t="b">
        <f>IF(AND(NOT(ISBLANK(#REF!))),AND(NOT(ISBLANK(#REF!))),TRUE)</f>
        <v>1</v>
      </c>
      <c r="F59" s="43" t="s">
        <v>495</v>
      </c>
      <c r="G59" s="21" t="b">
        <f>IF(AND(NOT(ISBLANK(#REF!))),AND(NOT(ISBLANK(#REF!))),TRUE)</f>
        <v>1</v>
      </c>
      <c r="H59" s="21" t="s">
        <v>496</v>
      </c>
      <c r="I59" s="35" t="b">
        <f>IF(AND(NOT(ISBLANK(#REF!))),AND(NOT(ISBLANK(#REF!))),TRUE)</f>
        <v>1</v>
      </c>
      <c r="J59" s="35" t="s">
        <v>497</v>
      </c>
      <c r="K59" s="31" t="b">
        <f>IF(OR(AND(NOT(ISBLANK(#REF!))),AND(NOT(ISBLANK(#REF!)))),AND(NOT(ISBLANK(#REF!))),TRUE)</f>
        <v>1</v>
      </c>
      <c r="L59" s="31" t="s">
        <v>498</v>
      </c>
      <c r="M59" s="24" t="b">
        <f>IF(AND(NOT(ISBLANK(#REF!))),IF(OR(AND(NOT(ISBLANK(#REF!))),AND(NOT(ISBLANK(#REF!))),),TRUE,FALSE),TRUE)</f>
        <v>1</v>
      </c>
      <c r="N59" s="24" t="s">
        <v>499</v>
      </c>
      <c r="O59" s="18" t="e">
        <f>IF(AND(NOT(ISBLANK(#REF!)),IF(#REF!&gt;=0,TRUE,FALSE)),TRUE,FALSE)</f>
        <v>#REF!</v>
      </c>
      <c r="P59" s="18" t="s">
        <v>500</v>
      </c>
      <c r="Q59" s="9" t="s">
        <v>430</v>
      </c>
    </row>
    <row r="60" spans="3:17" x14ac:dyDescent="0.35">
      <c r="C60" s="47" t="b">
        <f>IF(AND(NOT(ISBLANK(#REF!))),AND(NOT(ISBLANK(#REF!))),TRUE)</f>
        <v>1</v>
      </c>
      <c r="D60" s="46" t="s">
        <v>501</v>
      </c>
      <c r="E60" s="43" t="b">
        <f>IF(AND(NOT(ISBLANK(#REF!))),AND(NOT(ISBLANK(#REF!))),TRUE)</f>
        <v>1</v>
      </c>
      <c r="F60" s="43" t="s">
        <v>502</v>
      </c>
      <c r="G60" s="21" t="b">
        <f>IF(AND(NOT(ISBLANK(#REF!))),AND(NOT(ISBLANK(#REF!))),TRUE)</f>
        <v>1</v>
      </c>
      <c r="H60" s="21" t="s">
        <v>503</v>
      </c>
      <c r="I60" s="35" t="b">
        <f>IF(AND(NOT(ISBLANK(#REF!))),AND(NOT(ISBLANK(#REF!))),TRUE)</f>
        <v>1</v>
      </c>
      <c r="J60" s="35" t="s">
        <v>504</v>
      </c>
      <c r="K60" s="31" t="b">
        <f>IF(OR(AND(NOT(ISBLANK(#REF!))),AND(NOT(ISBLANK(#REF!)))),AND(NOT(ISBLANK(#REF!))),TRUE)</f>
        <v>1</v>
      </c>
      <c r="L60" s="31" t="s">
        <v>505</v>
      </c>
      <c r="M60" s="24" t="b">
        <f>IF(AND(NOT(ISBLANK(#REF!))),IF(OR(AND(NOT(ISBLANK(#REF!))),AND(NOT(ISBLANK(#REF!))),),TRUE,FALSE),TRUE)</f>
        <v>1</v>
      </c>
      <c r="N60" s="24" t="s">
        <v>506</v>
      </c>
      <c r="O60" s="18" t="e">
        <f>IF(AND(NOT(ISBLANK(#REF!)),IF(#REF!&gt;=0,TRUE,FALSE)),TRUE,FALSE)</f>
        <v>#REF!</v>
      </c>
      <c r="P60" s="18" t="s">
        <v>507</v>
      </c>
      <c r="Q60" s="9" t="s">
        <v>430</v>
      </c>
    </row>
    <row r="61" spans="3:17" x14ac:dyDescent="0.35">
      <c r="C61" s="47" t="b">
        <f>IF(AND(NOT(ISBLANK(#REF!))),AND(NOT(ISBLANK(#REF!))),TRUE)</f>
        <v>1</v>
      </c>
      <c r="D61" s="46" t="s">
        <v>508</v>
      </c>
      <c r="E61" s="43" t="b">
        <f>IF(AND(NOT(ISBLANK(#REF!))),AND(NOT(ISBLANK(#REF!))),TRUE)</f>
        <v>1</v>
      </c>
      <c r="F61" s="43" t="s">
        <v>509</v>
      </c>
      <c r="G61" s="21" t="b">
        <f>IF(AND(NOT(ISBLANK(#REF!))),AND(NOT(ISBLANK(#REF!))),TRUE)</f>
        <v>1</v>
      </c>
      <c r="H61" s="21" t="s">
        <v>510</v>
      </c>
      <c r="I61" s="35" t="b">
        <f>IF(AND(NOT(ISBLANK(#REF!))),AND(NOT(ISBLANK(#REF!))),TRUE)</f>
        <v>1</v>
      </c>
      <c r="J61" s="35" t="s">
        <v>511</v>
      </c>
      <c r="K61" s="31" t="b">
        <f>IF(OR(AND(NOT(ISBLANK(#REF!))),AND(NOT(ISBLANK(#REF!)))),AND(NOT(ISBLANK(#REF!))),TRUE)</f>
        <v>1</v>
      </c>
      <c r="L61" s="31" t="s">
        <v>512</v>
      </c>
      <c r="M61" s="24" t="b">
        <f>IF(AND(NOT(ISBLANK(#REF!))),IF(OR(AND(NOT(ISBLANK(#REF!))),AND(NOT(ISBLANK(#REF!))),),TRUE,FALSE),TRUE)</f>
        <v>1</v>
      </c>
      <c r="N61" s="24" t="s">
        <v>513</v>
      </c>
      <c r="O61" s="18" t="e">
        <f>IF(AND(NOT(ISBLANK(#REF!)),IF(#REF!&gt;=0,TRUE,FALSE)),TRUE,FALSE)</f>
        <v>#REF!</v>
      </c>
      <c r="P61" s="18" t="s">
        <v>514</v>
      </c>
      <c r="Q61" s="9" t="s">
        <v>430</v>
      </c>
    </row>
    <row r="62" spans="3:17" x14ac:dyDescent="0.35">
      <c r="C62" s="47" t="b">
        <f>IF(AND(NOT(ISBLANK(#REF!))),AND(NOT(ISBLANK(#REF!))),TRUE)</f>
        <v>1</v>
      </c>
      <c r="D62" s="46" t="s">
        <v>515</v>
      </c>
      <c r="E62" s="43" t="b">
        <f>IF(AND(NOT(ISBLANK(#REF!))),AND(NOT(ISBLANK(#REF!))),TRUE)</f>
        <v>1</v>
      </c>
      <c r="F62" s="43" t="s">
        <v>516</v>
      </c>
      <c r="G62" s="21" t="b">
        <f>IF(AND(NOT(ISBLANK(#REF!))),AND(NOT(ISBLANK(#REF!))),TRUE)</f>
        <v>1</v>
      </c>
      <c r="H62" s="21" t="s">
        <v>517</v>
      </c>
      <c r="I62" s="35" t="b">
        <f>IF(AND(NOT(ISBLANK(#REF!))),AND(NOT(ISBLANK(#REF!))),TRUE)</f>
        <v>1</v>
      </c>
      <c r="J62" s="35" t="s">
        <v>518</v>
      </c>
      <c r="K62" s="31" t="b">
        <f>IF(OR(AND(NOT(ISBLANK(#REF!))),AND(NOT(ISBLANK(#REF!)))),AND(NOT(ISBLANK(#REF!))),TRUE)</f>
        <v>1</v>
      </c>
      <c r="L62" s="31" t="s">
        <v>519</v>
      </c>
      <c r="M62" s="24" t="b">
        <f>IF(AND(NOT(ISBLANK(#REF!))),IF(OR(AND(NOT(ISBLANK(#REF!))),AND(NOT(ISBLANK(#REF!))),),TRUE,FALSE),TRUE)</f>
        <v>1</v>
      </c>
      <c r="N62" s="24" t="s">
        <v>520</v>
      </c>
      <c r="O62" s="18" t="e">
        <f>IF(AND(NOT(ISBLANK(#REF!)),IF(#REF!&gt;=0,TRUE,FALSE)),TRUE,FALSE)</f>
        <v>#REF!</v>
      </c>
      <c r="P62" s="18" t="s">
        <v>521</v>
      </c>
      <c r="Q62" s="9" t="s">
        <v>430</v>
      </c>
    </row>
    <row r="63" spans="3:17" x14ac:dyDescent="0.35">
      <c r="C63" s="47" t="b">
        <f>IF(AND(NOT(ISBLANK(#REF!))),AND(NOT(ISBLANK(#REF!))),TRUE)</f>
        <v>1</v>
      </c>
      <c r="D63" s="46" t="s">
        <v>522</v>
      </c>
      <c r="E63" s="43" t="b">
        <f>IF(AND(NOT(ISBLANK(#REF!))),AND(NOT(ISBLANK(#REF!))),TRUE)</f>
        <v>1</v>
      </c>
      <c r="F63" s="43" t="s">
        <v>523</v>
      </c>
      <c r="G63" s="21" t="b">
        <f>IF(AND(NOT(ISBLANK(#REF!))),AND(NOT(ISBLANK(#REF!))),TRUE)</f>
        <v>1</v>
      </c>
      <c r="H63" s="21" t="s">
        <v>524</v>
      </c>
      <c r="I63" s="35" t="b">
        <f>IF(AND(NOT(ISBLANK(#REF!))),AND(NOT(ISBLANK(#REF!))),TRUE)</f>
        <v>1</v>
      </c>
      <c r="J63" s="35" t="s">
        <v>525</v>
      </c>
      <c r="K63" s="31" t="b">
        <f>IF(OR(AND(NOT(ISBLANK(#REF!))),AND(NOT(ISBLANK(#REF!)))),AND(NOT(ISBLANK(#REF!))),TRUE)</f>
        <v>1</v>
      </c>
      <c r="L63" s="31" t="s">
        <v>526</v>
      </c>
      <c r="M63" s="24" t="b">
        <f>IF(AND(NOT(ISBLANK(#REF!))),IF(OR(AND(NOT(ISBLANK(#REF!))),AND(NOT(ISBLANK(#REF!))),),TRUE,FALSE),TRUE)</f>
        <v>1</v>
      </c>
      <c r="N63" s="24" t="s">
        <v>527</v>
      </c>
      <c r="Q63" s="9"/>
    </row>
    <row r="64" spans="3:17" x14ac:dyDescent="0.35">
      <c r="C64" s="47" t="b">
        <f>IF(AND(NOT(ISBLANK(#REF!))),AND(NOT(ISBLANK(#REF!))),TRUE)</f>
        <v>1</v>
      </c>
      <c r="D64" s="46" t="s">
        <v>528</v>
      </c>
      <c r="E64" s="43" t="b">
        <f>IF(AND(NOT(ISBLANK(#REF!))),AND(NOT(ISBLANK(#REF!))),TRUE)</f>
        <v>1</v>
      </c>
      <c r="F64" s="43" t="s">
        <v>529</v>
      </c>
      <c r="G64" s="21" t="b">
        <f>IF(AND(NOT(ISBLANK(#REF!))),AND(NOT(ISBLANK(#REF!))),TRUE)</f>
        <v>1</v>
      </c>
      <c r="H64" s="21" t="s">
        <v>530</v>
      </c>
      <c r="I64" s="35" t="b">
        <f>IF(AND(NOT(ISBLANK(#REF!))),AND(NOT(ISBLANK(#REF!))),TRUE)</f>
        <v>1</v>
      </c>
      <c r="J64" s="35" t="s">
        <v>531</v>
      </c>
      <c r="K64" s="31" t="b">
        <f>IF(OR(AND(NOT(ISBLANK(#REF!))),AND(NOT(ISBLANK(#REF!)))),AND(NOT(ISBLANK(#REF!))),TRUE)</f>
        <v>1</v>
      </c>
      <c r="L64" s="31" t="s">
        <v>532</v>
      </c>
      <c r="M64" s="24" t="b">
        <f>IF(AND(NOT(ISBLANK(#REF!))),IF(OR(AND(NOT(ISBLANK(#REF!))),AND(NOT(ISBLANK(#REF!))),),TRUE,FALSE),TRUE)</f>
        <v>1</v>
      </c>
      <c r="N64" s="24" t="s">
        <v>533</v>
      </c>
      <c r="Q64" s="9"/>
    </row>
    <row r="65" spans="1:17" x14ac:dyDescent="0.35">
      <c r="C65" s="47" t="b">
        <f>IF(AND(NOT(ISBLANK(#REF!))),AND(NOT(ISBLANK(#REF!))),TRUE)</f>
        <v>1</v>
      </c>
      <c r="D65" s="46" t="s">
        <v>534</v>
      </c>
      <c r="E65" s="43" t="b">
        <f>IF(AND(NOT(ISBLANK(#REF!))),AND(NOT(ISBLANK(#REF!))),TRUE)</f>
        <v>1</v>
      </c>
      <c r="F65" s="43" t="s">
        <v>535</v>
      </c>
      <c r="G65" s="21" t="b">
        <f>IF(AND(NOT(ISBLANK(#REF!))),AND(NOT(ISBLANK(#REF!))),TRUE)</f>
        <v>1</v>
      </c>
      <c r="H65" s="21" t="s">
        <v>536</v>
      </c>
      <c r="I65" s="35" t="b">
        <f>IF(AND(NOT(ISBLANK(#REF!))),AND(NOT(ISBLANK(#REF!))),TRUE)</f>
        <v>1</v>
      </c>
      <c r="J65" s="35" t="s">
        <v>537</v>
      </c>
      <c r="K65" s="31" t="b">
        <f>IF(OR(AND(NOT(ISBLANK(#REF!))),AND(NOT(ISBLANK(#REF!)))),AND(NOT(ISBLANK(#REF!))),TRUE)</f>
        <v>1</v>
      </c>
      <c r="L65" s="31" t="s">
        <v>538</v>
      </c>
      <c r="M65" s="24" t="b">
        <f>IF(AND(NOT(ISBLANK(#REF!))),IF(OR(AND(NOT(ISBLANK(#REF!))),AND(NOT(ISBLANK(#REF!))),),TRUE,FALSE),TRUE)</f>
        <v>1</v>
      </c>
      <c r="N65" s="24" t="s">
        <v>539</v>
      </c>
      <c r="Q65" s="9"/>
    </row>
    <row r="66" spans="1:17" x14ac:dyDescent="0.35">
      <c r="C66" s="47" t="b">
        <f>IF(AND(NOT(ISBLANK(#REF!))),AND(NOT(ISBLANK(#REF!))),TRUE)</f>
        <v>1</v>
      </c>
      <c r="D66" s="46" t="s">
        <v>540</v>
      </c>
      <c r="E66" s="43" t="b">
        <f>IF(AND(NOT(ISBLANK(#REF!))),AND(NOT(ISBLANK(#REF!))),TRUE)</f>
        <v>1</v>
      </c>
      <c r="F66" s="43" t="s">
        <v>541</v>
      </c>
      <c r="G66" s="21" t="b">
        <f>IF(AND(NOT(ISBLANK(#REF!))),AND(NOT(ISBLANK(#REF!))),TRUE)</f>
        <v>1</v>
      </c>
      <c r="H66" s="21" t="s">
        <v>542</v>
      </c>
      <c r="I66" s="35" t="b">
        <f>IF(AND(NOT(ISBLANK(#REF!))),AND(NOT(ISBLANK(#REF!))),TRUE)</f>
        <v>1</v>
      </c>
      <c r="J66" s="35" t="s">
        <v>543</v>
      </c>
      <c r="K66" s="31" t="b">
        <f>IF(OR(AND(NOT(ISBLANK(#REF!))),AND(NOT(ISBLANK(#REF!)))),AND(NOT(ISBLANK(#REF!))),TRUE)</f>
        <v>1</v>
      </c>
      <c r="L66" s="31" t="s">
        <v>544</v>
      </c>
      <c r="M66" s="24" t="b">
        <f>IF(AND(NOT(ISBLANK(#REF!))),IF(OR(AND(NOT(ISBLANK(#REF!))),AND(NOT(ISBLANK(#REF!))),),TRUE,FALSE),TRUE)</f>
        <v>1</v>
      </c>
      <c r="N66" s="24" t="s">
        <v>545</v>
      </c>
      <c r="Q66" s="9"/>
    </row>
    <row r="67" spans="1:17" x14ac:dyDescent="0.35">
      <c r="C67" s="47" t="b">
        <f>IF(AND(NOT(ISBLANK(#REF!))),AND(NOT(ISBLANK(#REF!))),TRUE)</f>
        <v>1</v>
      </c>
      <c r="D67" s="46" t="s">
        <v>546</v>
      </c>
      <c r="E67" s="43" t="b">
        <f>IF(AND(NOT(ISBLANK(#REF!))),AND(NOT(ISBLANK(#REF!))),TRUE)</f>
        <v>1</v>
      </c>
      <c r="F67" s="43" t="s">
        <v>547</v>
      </c>
      <c r="G67" s="21" t="b">
        <f>IF(AND(NOT(ISBLANK(#REF!))),AND(NOT(ISBLANK(#REF!))),TRUE)</f>
        <v>1</v>
      </c>
      <c r="H67" s="21" t="s">
        <v>548</v>
      </c>
      <c r="I67" s="35" t="b">
        <f>IF(AND(NOT(ISBLANK(#REF!))),AND(NOT(ISBLANK(#REF!))),TRUE)</f>
        <v>1</v>
      </c>
      <c r="J67" s="35" t="s">
        <v>549</v>
      </c>
      <c r="K67" s="31" t="b">
        <f>IF(OR(AND(NOT(ISBLANK(#REF!))),AND(NOT(ISBLANK(#REF!)))),AND(NOT(ISBLANK(#REF!))),TRUE)</f>
        <v>1</v>
      </c>
      <c r="L67" s="31" t="s">
        <v>550</v>
      </c>
      <c r="M67" s="24" t="b">
        <f>IF(AND(NOT(ISBLANK(#REF!))),IF(OR(AND(NOT(ISBLANK(#REF!))),AND(NOT(ISBLANK(#REF!))),),TRUE,FALSE),TRUE)</f>
        <v>1</v>
      </c>
      <c r="N67" s="24" t="s">
        <v>551</v>
      </c>
      <c r="Q67" s="9"/>
    </row>
    <row r="68" spans="1:17" x14ac:dyDescent="0.35">
      <c r="C68" s="47" t="b">
        <f>IF(AND(NOT(ISBLANK(#REF!))),AND(NOT(ISBLANK(#REF!))),TRUE)</f>
        <v>1</v>
      </c>
      <c r="D68" s="46" t="s">
        <v>552</v>
      </c>
      <c r="E68" s="43" t="b">
        <f>IF(AND(NOT(ISBLANK(#REF!))),AND(NOT(ISBLANK(#REF!))),TRUE)</f>
        <v>1</v>
      </c>
      <c r="F68" s="43" t="s">
        <v>553</v>
      </c>
      <c r="G68" s="21" t="b">
        <f>IF(AND(NOT(ISBLANK(#REF!))),AND(NOT(ISBLANK(#REF!))),TRUE)</f>
        <v>1</v>
      </c>
      <c r="H68" s="21" t="s">
        <v>554</v>
      </c>
      <c r="I68" s="35" t="b">
        <f>IF(AND(NOT(ISBLANK(#REF!))),AND(NOT(ISBLANK(#REF!))),TRUE)</f>
        <v>1</v>
      </c>
      <c r="J68" s="35" t="s">
        <v>555</v>
      </c>
      <c r="K68" s="31" t="b">
        <f>IF(OR(AND(NOT(ISBLANK(#REF!))),AND(NOT(ISBLANK(#REF!)))),AND(NOT(ISBLANK(#REF!))),TRUE)</f>
        <v>1</v>
      </c>
      <c r="L68" s="31" t="s">
        <v>556</v>
      </c>
      <c r="M68" s="24" t="b">
        <f>IF(AND(NOT(ISBLANK(#REF!))),IF(OR(AND(NOT(ISBLANK(#REF!))),AND(NOT(ISBLANK(#REF!))),),TRUE,FALSE),TRUE)</f>
        <v>1</v>
      </c>
      <c r="N68" s="24" t="s">
        <v>557</v>
      </c>
      <c r="Q68" s="9"/>
    </row>
    <row r="69" spans="1:17" x14ac:dyDescent="0.35">
      <c r="C69" s="47" t="b">
        <f>IF(AND(NOT(ISBLANK(#REF!))),AND(NOT(ISBLANK(#REF!))),TRUE)</f>
        <v>1</v>
      </c>
      <c r="D69" s="46" t="s">
        <v>558</v>
      </c>
      <c r="E69" s="43" t="b">
        <f>IF(AND(NOT(ISBLANK(#REF!))),AND(NOT(ISBLANK(#REF!))),TRUE)</f>
        <v>1</v>
      </c>
      <c r="F69" s="43" t="s">
        <v>559</v>
      </c>
      <c r="G69" s="21" t="b">
        <f>IF(AND(NOT(ISBLANK(#REF!))),AND(NOT(ISBLANK(#REF!))),TRUE)</f>
        <v>1</v>
      </c>
      <c r="H69" s="21" t="s">
        <v>560</v>
      </c>
      <c r="I69" s="35" t="b">
        <f>IF(AND(NOT(ISBLANK(#REF!))),AND(NOT(ISBLANK(#REF!))),TRUE)</f>
        <v>1</v>
      </c>
      <c r="J69" s="35" t="s">
        <v>561</v>
      </c>
      <c r="K69" s="31" t="b">
        <f>IF(OR(AND(NOT(ISBLANK(#REF!))),AND(NOT(ISBLANK(#REF!)))),AND(NOT(ISBLANK(#REF!))),TRUE)</f>
        <v>1</v>
      </c>
      <c r="L69" s="31" t="s">
        <v>562</v>
      </c>
      <c r="M69" s="24" t="b">
        <f>IF(AND(NOT(ISBLANK(#REF!))),IF(OR(AND(NOT(ISBLANK(#REF!))),AND(NOT(ISBLANK(#REF!))),),TRUE,FALSE),TRUE)</f>
        <v>1</v>
      </c>
      <c r="N69" s="24" t="s">
        <v>563</v>
      </c>
      <c r="Q69" s="9"/>
    </row>
    <row r="70" spans="1:17" x14ac:dyDescent="0.35">
      <c r="C70" s="47" t="b">
        <f>IF(AND(NOT(ISBLANK(#REF!))),AND(NOT(ISBLANK(#REF!))),TRUE)</f>
        <v>1</v>
      </c>
      <c r="D70" s="46" t="s">
        <v>564</v>
      </c>
      <c r="E70" s="43" t="b">
        <f>IF(AND(NOT(ISBLANK(#REF!))),AND(NOT(ISBLANK(#REF!))),TRUE)</f>
        <v>1</v>
      </c>
      <c r="F70" s="43" t="s">
        <v>565</v>
      </c>
      <c r="G70" s="21" t="b">
        <f>IF(AND(NOT(ISBLANK(#REF!))),AND(NOT(ISBLANK(#REF!))),TRUE)</f>
        <v>1</v>
      </c>
      <c r="H70" s="21" t="s">
        <v>566</v>
      </c>
      <c r="I70" s="35" t="b">
        <f>IF(AND(NOT(ISBLANK(#REF!))),AND(NOT(ISBLANK(#REF!))),TRUE)</f>
        <v>1</v>
      </c>
      <c r="J70" s="35" t="s">
        <v>567</v>
      </c>
      <c r="K70" s="31" t="b">
        <f>IF(OR(AND(NOT(ISBLANK(#REF!))),AND(NOT(ISBLANK(#REF!)))),AND(NOT(ISBLANK(#REF!))),TRUE)</f>
        <v>1</v>
      </c>
      <c r="L70" s="31" t="s">
        <v>568</v>
      </c>
      <c r="Q70" s="9"/>
    </row>
    <row r="71" spans="1:17" x14ac:dyDescent="0.35">
      <c r="C71" s="47" t="b">
        <f>IF(AND(NOT(ISBLANK(#REF!))),AND(NOT(ISBLANK(#REF!))),TRUE)</f>
        <v>1</v>
      </c>
      <c r="D71" s="46" t="s">
        <v>569</v>
      </c>
      <c r="E71" s="43" t="b">
        <f>IF(AND(NOT(ISBLANK(#REF!))),AND(NOT(ISBLANK(#REF!))),TRUE)</f>
        <v>1</v>
      </c>
      <c r="F71" s="43" t="s">
        <v>570</v>
      </c>
      <c r="G71" s="21" t="b">
        <f>IF(AND(NOT(ISBLANK(#REF!))),AND(NOT(ISBLANK(#REF!))),TRUE)</f>
        <v>1</v>
      </c>
      <c r="H71" s="21" t="s">
        <v>571</v>
      </c>
      <c r="I71" s="35" t="b">
        <f>IF(AND(NOT(ISBLANK(#REF!))),AND(NOT(ISBLANK(#REF!))),TRUE)</f>
        <v>1</v>
      </c>
      <c r="J71" s="35" t="s">
        <v>572</v>
      </c>
      <c r="Q71" s="9"/>
    </row>
    <row r="72" spans="1:17" x14ac:dyDescent="0.35">
      <c r="C72" s="47" t="b">
        <f>IF(AND(NOT(ISBLANK(#REF!))),AND(NOT(ISBLANK(#REF!))),TRUE)</f>
        <v>1</v>
      </c>
      <c r="D72" s="46" t="s">
        <v>573</v>
      </c>
      <c r="E72" s="43" t="b">
        <f>IF(AND(NOT(ISBLANK(#REF!))),AND(NOT(ISBLANK(#REF!))),TRUE)</f>
        <v>1</v>
      </c>
      <c r="F72" s="43" t="s">
        <v>574</v>
      </c>
      <c r="G72" s="21" t="b">
        <f>IF(AND(NOT(ISBLANK(#REF!))),AND(NOT(ISBLANK(#REF!))),TRUE)</f>
        <v>1</v>
      </c>
      <c r="H72" s="21" t="s">
        <v>575</v>
      </c>
      <c r="I72" s="35" t="b">
        <f>IF(AND(NOT(ISBLANK(#REF!))),AND(NOT(ISBLANK(#REF!))),TRUE)</f>
        <v>1</v>
      </c>
      <c r="J72" s="35" t="s">
        <v>576</v>
      </c>
      <c r="Q72" s="9"/>
    </row>
    <row r="73" spans="1:17" x14ac:dyDescent="0.35">
      <c r="C73" s="47" t="b">
        <f>IF(AND(NOT(ISBLANK(#REF!))),AND(NOT(ISBLANK(#REF!))),TRUE)</f>
        <v>1</v>
      </c>
      <c r="D73" s="46" t="s">
        <v>577</v>
      </c>
      <c r="E73" s="43" t="b">
        <f>IF(AND(NOT(ISBLANK(#REF!))),AND(NOT(ISBLANK(#REF!))),TRUE)</f>
        <v>1</v>
      </c>
      <c r="F73" s="43" t="s">
        <v>578</v>
      </c>
      <c r="G73" s="21" t="b">
        <f>IF(AND(NOT(ISBLANK(#REF!))),AND(NOT(ISBLANK(#REF!))),TRUE)</f>
        <v>1</v>
      </c>
      <c r="H73" s="21" t="s">
        <v>579</v>
      </c>
      <c r="Q73" s="9"/>
    </row>
    <row r="74" spans="1:17" x14ac:dyDescent="0.35">
      <c r="C74" s="47" t="b">
        <f>IF(AND(NOT(ISBLANK(#REF!))),AND(NOT(ISBLANK(#REF!))),TRUE)</f>
        <v>1</v>
      </c>
      <c r="D74" s="46" t="s">
        <v>580</v>
      </c>
      <c r="E74" s="43" t="b">
        <f>IF(AND(NOT(ISBLANK(#REF!))),AND(NOT(ISBLANK(#REF!))),TRUE)</f>
        <v>1</v>
      </c>
      <c r="F74" s="43" t="s">
        <v>581</v>
      </c>
      <c r="Q74" s="9"/>
    </row>
    <row r="75" spans="1:17" x14ac:dyDescent="0.35">
      <c r="C75" s="47" t="b">
        <f>IF(AND(NOT(ISBLANK(#REF!))),AND(NOT(ISBLANK(#REF!))),TRUE)</f>
        <v>1</v>
      </c>
      <c r="D75" s="46" t="s">
        <v>582</v>
      </c>
      <c r="Q75" s="9"/>
    </row>
    <row r="76" spans="1:17" ht="15" thickBot="1" x14ac:dyDescent="0.4">
      <c r="A76" s="1" t="e">
        <f>IF(SUM(#REF!,#REF!,#REF!)=#REF!,TRUE,FALSE)</f>
        <v>#REF!</v>
      </c>
      <c r="B76" t="s">
        <v>583</v>
      </c>
    </row>
    <row r="77" spans="1:17" ht="15" thickBot="1" x14ac:dyDescent="0.4">
      <c r="A77" s="5" t="e">
        <f>IF(AND(NOT(ISBLANK(#REF!)),IF(#REF!&gt;0,TRUE,FALSE)),AND(NOT(ISBLANK(#REF!)),IF(#REF!&gt;0,TRUE,FALSE)),TRUE)</f>
        <v>#REF!</v>
      </c>
      <c r="B77" t="s">
        <v>584</v>
      </c>
      <c r="I77" s="52" t="e">
        <f>IF(AND(NOT(ISBLANK(#REF!)),IF(#REF!&gt;0,TRUE,FALSE)),TRUE,FALSE)</f>
        <v>#REF!</v>
      </c>
      <c r="J77" s="53" t="s">
        <v>585</v>
      </c>
    </row>
    <row r="78" spans="1:17" ht="15" thickBot="1" x14ac:dyDescent="0.4">
      <c r="A78" s="1" t="b">
        <f>IF(AND(NOT(ISBLANK(#REF!)),NOT(ISBLANK(#REF!)),NOT(ISBLANK(#REF!))),TRUE,FALSE)</f>
        <v>1</v>
      </c>
      <c r="B78" t="s">
        <v>586</v>
      </c>
      <c r="I78" s="54" t="e">
        <f>IF(AND(NOT(ISBLANK(#REF!)),IF(#REF!&gt;0,TRUE,FALSE)),TRUE,FALSE)</f>
        <v>#REF!</v>
      </c>
      <c r="J78" s="55" t="s">
        <v>587</v>
      </c>
      <c r="K78" s="58" t="e">
        <f>IF(AND(NOT(ISBLANK(#REF!)),IF(#REF!&gt;0,TRUE,FALSE)),TRUE,FALSE)</f>
        <v>#REF!</v>
      </c>
      <c r="L78" s="59" t="s">
        <v>588</v>
      </c>
    </row>
    <row r="79" spans="1:17" x14ac:dyDescent="0.35">
      <c r="A79" s="1" t="e">
        <f>IF(AND(NOT(ISBLANK(#REF!)),IF(#REF!&gt;0,TRUE,FALSE)),AND(NOT(ISBLANK(#REF!)),IF(#REF!&gt;0,TRUE,FALSE)),TRUE)</f>
        <v>#REF!</v>
      </c>
      <c r="B79" t="s">
        <v>589</v>
      </c>
      <c r="I79" s="54" t="e">
        <f>IF(AND(NOT(ISBLANK(#REF!)),IF(#REF!&gt;0,TRUE,FALSE)),TRUE,FALSE)</f>
        <v>#REF!</v>
      </c>
      <c r="J79" s="55" t="s">
        <v>590</v>
      </c>
      <c r="K79" s="43" t="e">
        <f>IF(AND(NOT(ISBLANK(#REF!)),IF(#REF!&gt;0,TRUE,FALSE)),TRUE,FALSE)</f>
        <v>#REF!</v>
      </c>
      <c r="L79" s="43" t="s">
        <v>591</v>
      </c>
      <c r="M79" s="62" t="e">
        <f>IF(LegalRelationship= "Select Legal Relationship:",TRUE,FALSE)</f>
        <v>#NAME?</v>
      </c>
      <c r="N79" s="63" t="s">
        <v>592</v>
      </c>
    </row>
    <row r="80" spans="1:17" ht="16" thickBot="1" x14ac:dyDescent="0.4">
      <c r="A80" s="47" t="e">
        <f>IF(OR(HSDV21_1,HSDV21_2,HSDV21_3,HSDV21_4),AND(NOT(ISBLANK(#REF!)),IF(#REF!&gt;0,TRUE,FALSE)),TRUE)</f>
        <v>#REF!</v>
      </c>
      <c r="B80" s="46" t="s">
        <v>593</v>
      </c>
      <c r="C80" s="48" t="s">
        <v>309</v>
      </c>
      <c r="D80" s="48" t="s">
        <v>309</v>
      </c>
      <c r="E80" s="48" t="s">
        <v>309</v>
      </c>
      <c r="F80" s="48" t="s">
        <v>309</v>
      </c>
      <c r="G80" s="48" t="s">
        <v>309</v>
      </c>
      <c r="H80" s="49" t="s">
        <v>310</v>
      </c>
      <c r="I80" s="50" t="e">
        <f>IF(AND(NOT(ISBLANK(#REF!)),IF(#REF!&gt;0,TRUE,FALSE)),TRUE,FALSE)</f>
        <v>#REF!</v>
      </c>
      <c r="J80" s="51" t="s">
        <v>594</v>
      </c>
      <c r="K80" s="43" t="e">
        <f>IF(AND(NOT(ISBLANK(#REF!)),IF(#REF!&gt;0,TRUE,FALSE)),TRUE,FALSE)</f>
        <v>#REF!</v>
      </c>
      <c r="L80" s="43" t="s">
        <v>595</v>
      </c>
      <c r="M80" s="64" t="e">
        <f>IF(FinancialRelationship= "Select Financial Relationship:",TRUE,FALSE)</f>
        <v>#NAME?</v>
      </c>
      <c r="N80" s="65" t="s">
        <v>596</v>
      </c>
    </row>
    <row r="81" spans="1:14" ht="16" thickBot="1" x14ac:dyDescent="0.4">
      <c r="A81" s="42" t="e">
        <f>IF(OR(HSDV22_1,HSDV22_2,HSDV22_3,HSDV22_4),AND(NOT(ISBLANK(#REF!)),IF(#REF!&gt;0,TRUE,FALSE)),TRUE)</f>
        <v>#REF!</v>
      </c>
      <c r="B81" s="43" t="s">
        <v>597</v>
      </c>
      <c r="C81" s="44" t="s">
        <v>309</v>
      </c>
      <c r="D81" s="44" t="s">
        <v>309</v>
      </c>
      <c r="E81" s="44" t="s">
        <v>309</v>
      </c>
      <c r="F81" s="44" t="s">
        <v>309</v>
      </c>
      <c r="G81" s="44" t="s">
        <v>309</v>
      </c>
      <c r="H81" s="44" t="s">
        <v>309</v>
      </c>
      <c r="I81" s="44" t="s">
        <v>309</v>
      </c>
      <c r="J81" s="45" t="s">
        <v>310</v>
      </c>
      <c r="K81" s="56" t="e">
        <f>IF(AND(NOT(ISBLANK(#REF!)),IF(#REF!&gt;0,TRUE,FALSE)),TRUE,FALSE)</f>
        <v>#REF!</v>
      </c>
      <c r="L81" s="57" t="s">
        <v>598</v>
      </c>
      <c r="M81" s="64" t="e">
        <f>IF(ProgramClientType= "Select Program Type(s)/Client Types:",TRUE,FALSE)</f>
        <v>#NAME?</v>
      </c>
      <c r="N81" s="65" t="s">
        <v>599</v>
      </c>
    </row>
    <row r="82" spans="1:14" ht="16" thickBot="1" x14ac:dyDescent="0.4">
      <c r="A82" s="39" t="e">
        <f>NOT(OR(HSDV23_1,HSDV23_2,HSDV23_3,HSDV23_4))</f>
        <v>#NAME?</v>
      </c>
      <c r="B82" s="21" t="s">
        <v>600</v>
      </c>
      <c r="C82" s="40" t="s">
        <v>309</v>
      </c>
      <c r="D82" s="40" t="s">
        <v>309</v>
      </c>
      <c r="E82" s="40" t="s">
        <v>309</v>
      </c>
      <c r="F82" s="40" t="s">
        <v>309</v>
      </c>
      <c r="G82" s="40" t="s">
        <v>309</v>
      </c>
      <c r="H82" s="40" t="s">
        <v>309</v>
      </c>
      <c r="I82" s="40" t="s">
        <v>309</v>
      </c>
      <c r="J82" s="40" t="s">
        <v>309</v>
      </c>
      <c r="K82" s="40" t="s">
        <v>309</v>
      </c>
      <c r="L82" s="41" t="s">
        <v>310</v>
      </c>
      <c r="M82" s="60" t="e">
        <f>IF(OtherCostReports= "Select Other Cost Reports:",TRUE,FALSE)</f>
        <v>#NAME?</v>
      </c>
      <c r="N82" s="61" t="s">
        <v>601</v>
      </c>
    </row>
    <row r="83" spans="1:14" x14ac:dyDescent="0.35">
      <c r="A83" s="1" t="e">
        <f>AND(HSDV01,HSDV02,HSDV03,HSDV04,HSDV05,HSDV06,HSDV07,HSDV08,HSDV10,HSDV11,HSDV12,HSDV13,HSDV14,HSDV15,HSDV16,HSDV17,HSDV18,HSDV19)</f>
        <v>#NAME?</v>
      </c>
      <c r="B83" t="s">
        <v>602</v>
      </c>
    </row>
    <row r="84" spans="1:14" x14ac:dyDescent="0.35">
      <c r="A84" s="1" t="e">
        <f>AND(IF(#REF!=NAR,TRUE,FALSE),IF(#REF!=NAR,TRUE,FALSE),IF(#REF!=NAR,TRUE,FALSE),IF(#REF!=NAR,TRUE,FALSE),IF(#REF!=NAR,TRUE,FALSE),IF(#REF!=NAR,TRUE,FALSE),IF(#REF!=NAR,TRUE,FALSE),IF(#REF!=NAR,TRUE,FALSE),IF(#REF!=NAR,TRUE,FALSE),IF(#REF!=NAR,TRUE,FALSE),IF(#REF!=NAR,TRUE,FALSE),IF(#REF!=NAR,TRUE,FALSE))</f>
        <v>#REF!</v>
      </c>
      <c r="B84" t="s">
        <v>603</v>
      </c>
    </row>
    <row r="85" spans="1:14" x14ac:dyDescent="0.35">
      <c r="A85" s="1" t="b">
        <f>IF(AND(cfProviderSelected),TRUE,FALSE)</f>
        <v>0</v>
      </c>
      <c r="B85" t="s">
        <v>604</v>
      </c>
    </row>
    <row r="86" spans="1:14" x14ac:dyDescent="0.35">
      <c r="A86" t="e">
        <f>OrgID&amp;"_"&amp;ProviderName&amp;"_AMBCRFY"&amp;RIGHT(YEAR(FiscalYear),2)&amp;".xlsm"</f>
        <v>#N/A</v>
      </c>
      <c r="B86" t="s">
        <v>605</v>
      </c>
    </row>
    <row r="87" spans="1:14" x14ac:dyDescent="0.35">
      <c r="A87" s="1"/>
      <c r="B87" s="11" t="s">
        <v>606</v>
      </c>
    </row>
    <row r="88" spans="1:14" x14ac:dyDescent="0.35">
      <c r="A88" s="7" t="e">
        <f>AND(IF(#REF!="No Action Required", TRUE, FALSE),IF(#REF!="No Action Required", TRUE, FALSE), IF(#REF!="No Action Required", TRUE, FALSE), IF(#REF!="No Action Required", TRUE, FALSE),IF(#REF!="No Action Required", TRUE, FALSE),IF(#REF!="No Action Required", TRUE, FALSE),IF(#REF!="No Action Required", TRUE, FALSE),IF(#REF!="No Action Required", TRUE, FALSE),IF(#REF!="No Action Required", TRUE, FALSE),IF(#REF!="No Action Required", TRUE, FALSE),IF(#REF!="No Action Required", TRUE, FALSE),IF(#REF!="No Action Required", TRUE, FALSE),IF(#REF!="No Action Required", TRUE, FALSE),IF(#REF!="No Action Required", TRUE, FALSE),IF(#REF!="No Action Required", TRUE, FALSE),IF(#REF!="No Action Required", TRUE, FALSE),IF(#REF!="No Action Required", TRUE, FALSE),IF(#REF!="No Action Required", TRUE, FALSE),IF(#REF!="No Action Required", TRUE, FALSE))</f>
        <v>#REF!</v>
      </c>
      <c r="B88" t="s">
        <v>607</v>
      </c>
    </row>
    <row r="91" spans="1:14" x14ac:dyDescent="0.35">
      <c r="A91" s="3"/>
    </row>
    <row r="92" spans="1:14" x14ac:dyDescent="0.35">
      <c r="A92" s="3"/>
    </row>
    <row r="93" spans="1:14" x14ac:dyDescent="0.35">
      <c r="A93" s="3"/>
    </row>
    <row r="94" spans="1:14" x14ac:dyDescent="0.35">
      <c r="A94" s="80"/>
      <c r="B94" s="80"/>
    </row>
    <row r="95" spans="1:14" x14ac:dyDescent="0.35">
      <c r="A95" s="85"/>
      <c r="B95" s="80"/>
    </row>
    <row r="96" spans="1:14" x14ac:dyDescent="0.35">
      <c r="A96" s="85"/>
      <c r="B96" s="80"/>
    </row>
    <row r="97" spans="1:2" x14ac:dyDescent="0.35">
      <c r="A97" s="85"/>
      <c r="B97" s="80"/>
    </row>
    <row r="98" spans="1:2" x14ac:dyDescent="0.35">
      <c r="A98" s="85"/>
      <c r="B98" s="80"/>
    </row>
    <row r="99" spans="1:2" x14ac:dyDescent="0.35">
      <c r="A99" s="85"/>
      <c r="B99" s="80"/>
    </row>
    <row r="100" spans="1:2" x14ac:dyDescent="0.35">
      <c r="A100" s="85"/>
      <c r="B100" s="80"/>
    </row>
    <row r="101" spans="1:2" x14ac:dyDescent="0.35">
      <c r="A101" s="85"/>
      <c r="B101" s="80"/>
    </row>
    <row r="102" spans="1:2" x14ac:dyDescent="0.35">
      <c r="A102" s="85"/>
      <c r="B102" s="80"/>
    </row>
    <row r="103" spans="1:2" x14ac:dyDescent="0.35">
      <c r="A103" s="85"/>
      <c r="B103" s="80"/>
    </row>
    <row r="104" spans="1:2" x14ac:dyDescent="0.35">
      <c r="A104" s="85"/>
      <c r="B104" s="80"/>
    </row>
    <row r="105" spans="1:2" x14ac:dyDescent="0.35">
      <c r="A105" s="85"/>
      <c r="B105" s="80"/>
    </row>
    <row r="106" spans="1:2" x14ac:dyDescent="0.35">
      <c r="A106" s="85"/>
      <c r="B106" s="80"/>
    </row>
    <row r="107" spans="1:2" x14ac:dyDescent="0.35">
      <c r="A107" s="3"/>
    </row>
    <row r="108" spans="1:2" x14ac:dyDescent="0.35">
      <c r="A108" s="3"/>
    </row>
    <row r="109" spans="1:2" x14ac:dyDescent="0.35">
      <c r="A109" s="3"/>
    </row>
    <row r="110" spans="1:2" x14ac:dyDescent="0.35">
      <c r="A110" s="3"/>
    </row>
    <row r="111" spans="1:2" x14ac:dyDescent="0.35">
      <c r="A111" s="2"/>
    </row>
    <row r="112" spans="1:2" x14ac:dyDescent="0.35">
      <c r="A112" s="86"/>
    </row>
    <row r="113" spans="1:1" x14ac:dyDescent="0.35">
      <c r="A113" s="86"/>
    </row>
    <row r="114" spans="1:1" x14ac:dyDescent="0.35">
      <c r="A114" s="3"/>
    </row>
    <row r="115" spans="1:1" x14ac:dyDescent="0.35">
      <c r="A115" s="2"/>
    </row>
    <row r="116" spans="1:1" x14ac:dyDescent="0.35">
      <c r="A116" s="3"/>
    </row>
    <row r="117" spans="1:1" x14ac:dyDescent="0.35">
      <c r="A117" s="3"/>
    </row>
    <row r="118" spans="1:1" x14ac:dyDescent="0.35">
      <c r="A118" s="3"/>
    </row>
    <row r="119" spans="1:1" x14ac:dyDescent="0.35">
      <c r="A119" s="3"/>
    </row>
    <row r="120" spans="1:1" x14ac:dyDescent="0.35">
      <c r="A120" s="3"/>
    </row>
    <row r="121" spans="1:1" x14ac:dyDescent="0.35">
      <c r="A121" s="2"/>
    </row>
    <row r="122" spans="1:1" x14ac:dyDescent="0.35">
      <c r="A122" s="3"/>
    </row>
    <row r="123" spans="1:1" x14ac:dyDescent="0.35">
      <c r="A123" s="3"/>
    </row>
    <row r="124" spans="1:1" x14ac:dyDescent="0.35">
      <c r="A124" s="3"/>
    </row>
    <row r="125" spans="1:1" x14ac:dyDescent="0.35">
      <c r="A125" s="3"/>
    </row>
    <row r="126" spans="1:1" x14ac:dyDescent="0.35">
      <c r="A126" s="3"/>
    </row>
    <row r="127" spans="1:1" x14ac:dyDescent="0.35">
      <c r="A127" s="3"/>
    </row>
    <row r="128" spans="1:1" x14ac:dyDescent="0.35">
      <c r="A128" s="2"/>
    </row>
    <row r="129" spans="1:2" x14ac:dyDescent="0.35">
      <c r="A129" s="3"/>
    </row>
    <row r="130" spans="1:2" x14ac:dyDescent="0.35">
      <c r="A130" s="3"/>
    </row>
    <row r="131" spans="1:2" x14ac:dyDescent="0.35">
      <c r="A131" s="3"/>
    </row>
    <row r="132" spans="1:2" x14ac:dyDescent="0.35">
      <c r="A132" s="3"/>
    </row>
    <row r="133" spans="1:2" x14ac:dyDescent="0.35">
      <c r="A133" s="3"/>
    </row>
    <row r="134" spans="1:2" x14ac:dyDescent="0.35">
      <c r="A134" s="3"/>
    </row>
    <row r="136" spans="1:2" x14ac:dyDescent="0.35">
      <c r="A136" s="15"/>
    </row>
    <row r="137" spans="1:2" ht="15.5" x14ac:dyDescent="0.35">
      <c r="A137" s="16"/>
    </row>
    <row r="138" spans="1:2" x14ac:dyDescent="0.35">
      <c r="B138" s="66"/>
    </row>
    <row r="139" spans="1:2" x14ac:dyDescent="0.35">
      <c r="B139" s="66"/>
    </row>
    <row r="140" spans="1:2" x14ac:dyDescent="0.35">
      <c r="B140" s="66"/>
    </row>
    <row r="141" spans="1:2" x14ac:dyDescent="0.35">
      <c r="B141" s="66"/>
    </row>
    <row r="142" spans="1:2" x14ac:dyDescent="0.35">
      <c r="B142" s="66"/>
    </row>
    <row r="143" spans="1:2" x14ac:dyDescent="0.35">
      <c r="B143" s="66"/>
    </row>
    <row r="144" spans="1:2" x14ac:dyDescent="0.35">
      <c r="B144" s="66"/>
    </row>
    <row r="145" spans="2:2" x14ac:dyDescent="0.35">
      <c r="B145" s="66"/>
    </row>
    <row r="146" spans="2:2" x14ac:dyDescent="0.35">
      <c r="B146" s="66"/>
    </row>
    <row r="147" spans="2:2" x14ac:dyDescent="0.35">
      <c r="B147" s="66"/>
    </row>
    <row r="148" spans="2:2" x14ac:dyDescent="0.35">
      <c r="B148" s="66"/>
    </row>
    <row r="149" spans="2:2" x14ac:dyDescent="0.35">
      <c r="B149" s="66"/>
    </row>
    <row r="150" spans="2:2" x14ac:dyDescent="0.35">
      <c r="B150" s="66"/>
    </row>
    <row r="151" spans="2:2" x14ac:dyDescent="0.35">
      <c r="B151" s="66"/>
    </row>
    <row r="152" spans="2:2" x14ac:dyDescent="0.35">
      <c r="B152" s="66"/>
    </row>
    <row r="153" spans="2:2" x14ac:dyDescent="0.35">
      <c r="B153" s="66"/>
    </row>
    <row r="154" spans="2:2" x14ac:dyDescent="0.35">
      <c r="B154" s="66"/>
    </row>
    <row r="155" spans="2:2" x14ac:dyDescent="0.35">
      <c r="B155" s="66"/>
    </row>
    <row r="156" spans="2:2" x14ac:dyDescent="0.35">
      <c r="B156" s="66"/>
    </row>
    <row r="157" spans="2:2" x14ac:dyDescent="0.35">
      <c r="B157" s="66"/>
    </row>
    <row r="158" spans="2:2" x14ac:dyDescent="0.35">
      <c r="B158" s="66"/>
    </row>
    <row r="159" spans="2:2" x14ac:dyDescent="0.35">
      <c r="B159" s="66"/>
    </row>
    <row r="160" spans="2:2" x14ac:dyDescent="0.35">
      <c r="B160" s="66"/>
    </row>
    <row r="161" spans="2:2" x14ac:dyDescent="0.35">
      <c r="B161" s="66"/>
    </row>
    <row r="162" spans="2:2" x14ac:dyDescent="0.35">
      <c r="B162" s="66"/>
    </row>
    <row r="163" spans="2:2" x14ac:dyDescent="0.35">
      <c r="B163" s="66"/>
    </row>
    <row r="164" spans="2:2" x14ac:dyDescent="0.35">
      <c r="B164" s="66"/>
    </row>
    <row r="165" spans="2:2" x14ac:dyDescent="0.35">
      <c r="B165" s="66"/>
    </row>
    <row r="166" spans="2:2" x14ac:dyDescent="0.35">
      <c r="B166" s="66"/>
    </row>
    <row r="167" spans="2:2" x14ac:dyDescent="0.35">
      <c r="B167" s="66"/>
    </row>
    <row r="168" spans="2:2" x14ac:dyDescent="0.35">
      <c r="B168" s="66"/>
    </row>
    <row r="169" spans="2:2" x14ac:dyDescent="0.35">
      <c r="B169" s="66"/>
    </row>
    <row r="170" spans="2:2" x14ac:dyDescent="0.35">
      <c r="B170" s="66"/>
    </row>
    <row r="171" spans="2:2" x14ac:dyDescent="0.35">
      <c r="B171" s="66"/>
    </row>
    <row r="172" spans="2:2" x14ac:dyDescent="0.35">
      <c r="B172" s="66"/>
    </row>
    <row r="173" spans="2:2" x14ac:dyDescent="0.35">
      <c r="B173" s="66"/>
    </row>
    <row r="174" spans="2:2" x14ac:dyDescent="0.35">
      <c r="B174" s="66"/>
    </row>
    <row r="175" spans="2:2" x14ac:dyDescent="0.35">
      <c r="B175" s="66"/>
    </row>
    <row r="176" spans="2:2" x14ac:dyDescent="0.35">
      <c r="B176" s="66"/>
    </row>
    <row r="177" spans="2:2" x14ac:dyDescent="0.35">
      <c r="B177" s="66"/>
    </row>
    <row r="178" spans="2:2" x14ac:dyDescent="0.35">
      <c r="B178" s="66"/>
    </row>
    <row r="179" spans="2:2" x14ac:dyDescent="0.35">
      <c r="B179" s="66"/>
    </row>
    <row r="180" spans="2:2" x14ac:dyDescent="0.35">
      <c r="B180" s="66"/>
    </row>
    <row r="181" spans="2:2" x14ac:dyDescent="0.35">
      <c r="B181" s="66"/>
    </row>
    <row r="182" spans="2:2" x14ac:dyDescent="0.35">
      <c r="B182" s="66"/>
    </row>
    <row r="183" spans="2:2" x14ac:dyDescent="0.35">
      <c r="B183" s="66"/>
    </row>
    <row r="184" spans="2:2" x14ac:dyDescent="0.35">
      <c r="B184" s="66"/>
    </row>
    <row r="185" spans="2:2" x14ac:dyDescent="0.35">
      <c r="B185" s="66"/>
    </row>
    <row r="186" spans="2:2" x14ac:dyDescent="0.35">
      <c r="B186" s="66"/>
    </row>
    <row r="187" spans="2:2" x14ac:dyDescent="0.35">
      <c r="B187" s="66"/>
    </row>
    <row r="188" spans="2:2" x14ac:dyDescent="0.35">
      <c r="B188" s="66"/>
    </row>
    <row r="189" spans="2:2" x14ac:dyDescent="0.35">
      <c r="B189" s="66"/>
    </row>
    <row r="190" spans="2:2" x14ac:dyDescent="0.35">
      <c r="B190" s="66"/>
    </row>
    <row r="191" spans="2:2" x14ac:dyDescent="0.35">
      <c r="B191" s="66"/>
    </row>
    <row r="192" spans="2:2" x14ac:dyDescent="0.35">
      <c r="B192" s="66"/>
    </row>
    <row r="193" spans="2:2" x14ac:dyDescent="0.35">
      <c r="B193" s="66"/>
    </row>
    <row r="194" spans="2:2" x14ac:dyDescent="0.35">
      <c r="B194" s="66"/>
    </row>
    <row r="195" spans="2:2" x14ac:dyDescent="0.35">
      <c r="B195" s="66"/>
    </row>
    <row r="196" spans="2:2" x14ac:dyDescent="0.35">
      <c r="B196" s="66"/>
    </row>
    <row r="197" spans="2:2" x14ac:dyDescent="0.35">
      <c r="B197" s="66"/>
    </row>
    <row r="198" spans="2:2" x14ac:dyDescent="0.35">
      <c r="B198" s="66"/>
    </row>
    <row r="199" spans="2:2" x14ac:dyDescent="0.35">
      <c r="B199" s="66"/>
    </row>
    <row r="200" spans="2:2" x14ac:dyDescent="0.35">
      <c r="B200" s="66"/>
    </row>
    <row r="201" spans="2:2" x14ac:dyDescent="0.35">
      <c r="B201" s="66"/>
    </row>
    <row r="202" spans="2:2" x14ac:dyDescent="0.35">
      <c r="B202" s="66"/>
    </row>
    <row r="203" spans="2:2" x14ac:dyDescent="0.35">
      <c r="B203" s="66"/>
    </row>
    <row r="204" spans="2:2" x14ac:dyDescent="0.35">
      <c r="B204" s="66"/>
    </row>
    <row r="205" spans="2:2" x14ac:dyDescent="0.35">
      <c r="B205" s="66"/>
    </row>
    <row r="206" spans="2:2" x14ac:dyDescent="0.35">
      <c r="B206" s="66"/>
    </row>
    <row r="207" spans="2:2" x14ac:dyDescent="0.35">
      <c r="B207" s="66"/>
    </row>
    <row r="208" spans="2:2" x14ac:dyDescent="0.35">
      <c r="B208" s="66"/>
    </row>
    <row r="209" spans="2:2" x14ac:dyDescent="0.35">
      <c r="B209" s="66"/>
    </row>
    <row r="210" spans="2:2" x14ac:dyDescent="0.35">
      <c r="B210" s="66"/>
    </row>
    <row r="211" spans="2:2" x14ac:dyDescent="0.35">
      <c r="B211" s="66"/>
    </row>
    <row r="212" spans="2:2" x14ac:dyDescent="0.35">
      <c r="B212" s="66"/>
    </row>
    <row r="213" spans="2:2" x14ac:dyDescent="0.35">
      <c r="B213" s="66"/>
    </row>
    <row r="214" spans="2:2" x14ac:dyDescent="0.35">
      <c r="B214" s="66"/>
    </row>
    <row r="215" spans="2:2" x14ac:dyDescent="0.35">
      <c r="B215" s="66"/>
    </row>
    <row r="216" spans="2:2" x14ac:dyDescent="0.35">
      <c r="B216" s="66"/>
    </row>
    <row r="217" spans="2:2" x14ac:dyDescent="0.35">
      <c r="B217" s="66"/>
    </row>
    <row r="218" spans="2:2" x14ac:dyDescent="0.35">
      <c r="B218" s="66"/>
    </row>
    <row r="219" spans="2:2" x14ac:dyDescent="0.35">
      <c r="B219" s="66"/>
    </row>
    <row r="220" spans="2:2" x14ac:dyDescent="0.35">
      <c r="B220" s="66"/>
    </row>
    <row r="221" spans="2:2" x14ac:dyDescent="0.35">
      <c r="B221" s="66"/>
    </row>
    <row r="222" spans="2:2" x14ac:dyDescent="0.35">
      <c r="B222" s="66"/>
    </row>
    <row r="223" spans="2:2" x14ac:dyDescent="0.35">
      <c r="B223" s="66"/>
    </row>
    <row r="224" spans="2:2" x14ac:dyDescent="0.35">
      <c r="B224" s="66"/>
    </row>
    <row r="225" spans="2:2" x14ac:dyDescent="0.35">
      <c r="B225" s="66"/>
    </row>
    <row r="226" spans="2:2" x14ac:dyDescent="0.35">
      <c r="B226" s="66"/>
    </row>
    <row r="227" spans="2:2" x14ac:dyDescent="0.35">
      <c r="B227" s="66"/>
    </row>
    <row r="228" spans="2:2" x14ac:dyDescent="0.35">
      <c r="B228" s="66"/>
    </row>
    <row r="229" spans="2:2" x14ac:dyDescent="0.35">
      <c r="B229" s="66"/>
    </row>
    <row r="230" spans="2:2" x14ac:dyDescent="0.35">
      <c r="B230" s="66"/>
    </row>
    <row r="231" spans="2:2" x14ac:dyDescent="0.35">
      <c r="B231" s="66"/>
    </row>
    <row r="232" spans="2:2" x14ac:dyDescent="0.35">
      <c r="B232" s="66"/>
    </row>
    <row r="233" spans="2:2" x14ac:dyDescent="0.35">
      <c r="B233" s="66"/>
    </row>
    <row r="234" spans="2:2" x14ac:dyDescent="0.35">
      <c r="B234" s="66"/>
    </row>
    <row r="235" spans="2:2" x14ac:dyDescent="0.35">
      <c r="B235" s="66"/>
    </row>
    <row r="236" spans="2:2" x14ac:dyDescent="0.35">
      <c r="B236" s="66"/>
    </row>
    <row r="237" spans="2:2" x14ac:dyDescent="0.35">
      <c r="B237" s="66"/>
    </row>
    <row r="238" spans="2:2" x14ac:dyDescent="0.35">
      <c r="B238" s="66"/>
    </row>
    <row r="239" spans="2:2" x14ac:dyDescent="0.35">
      <c r="B239" s="66"/>
    </row>
    <row r="240" spans="2:2" x14ac:dyDescent="0.35">
      <c r="B240" s="66"/>
    </row>
    <row r="241" spans="2:2" x14ac:dyDescent="0.35">
      <c r="B241" s="66"/>
    </row>
    <row r="242" spans="2:2" x14ac:dyDescent="0.35">
      <c r="B242" s="66"/>
    </row>
    <row r="243" spans="2:2" x14ac:dyDescent="0.35">
      <c r="B243" s="66"/>
    </row>
    <row r="244" spans="2:2" x14ac:dyDescent="0.35">
      <c r="B244" s="66"/>
    </row>
    <row r="245" spans="2:2" x14ac:dyDescent="0.35">
      <c r="B245" s="66"/>
    </row>
    <row r="246" spans="2:2" x14ac:dyDescent="0.35">
      <c r="B246" s="66"/>
    </row>
    <row r="247" spans="2:2" x14ac:dyDescent="0.35">
      <c r="B247" s="66"/>
    </row>
    <row r="248" spans="2:2" x14ac:dyDescent="0.35">
      <c r="B248" s="66"/>
    </row>
    <row r="249" spans="2:2" x14ac:dyDescent="0.35">
      <c r="B249" s="66"/>
    </row>
    <row r="250" spans="2:2" x14ac:dyDescent="0.35">
      <c r="B250" s="66"/>
    </row>
    <row r="251" spans="2:2" x14ac:dyDescent="0.35">
      <c r="B251" s="66"/>
    </row>
    <row r="252" spans="2:2" x14ac:dyDescent="0.35">
      <c r="B252" s="66"/>
    </row>
    <row r="253" spans="2:2" x14ac:dyDescent="0.35">
      <c r="B253" s="66"/>
    </row>
    <row r="254" spans="2:2" x14ac:dyDescent="0.35">
      <c r="B254" s="66"/>
    </row>
    <row r="255" spans="2:2" x14ac:dyDescent="0.35">
      <c r="B255" s="66"/>
    </row>
    <row r="256" spans="2:2" x14ac:dyDescent="0.35">
      <c r="B256" s="66"/>
    </row>
    <row r="257" spans="2:2" x14ac:dyDescent="0.35">
      <c r="B257" s="66"/>
    </row>
    <row r="258" spans="2:2" x14ac:dyDescent="0.35">
      <c r="B258" s="66"/>
    </row>
    <row r="259" spans="2:2" x14ac:dyDescent="0.35">
      <c r="B259" s="66"/>
    </row>
    <row r="260" spans="2:2" x14ac:dyDescent="0.35">
      <c r="B260" s="66"/>
    </row>
    <row r="261" spans="2:2" x14ac:dyDescent="0.35">
      <c r="B261" s="66"/>
    </row>
    <row r="262" spans="2:2" x14ac:dyDescent="0.35">
      <c r="B262" s="66"/>
    </row>
    <row r="263" spans="2:2" x14ac:dyDescent="0.35">
      <c r="B263" s="66"/>
    </row>
    <row r="264" spans="2:2" x14ac:dyDescent="0.35">
      <c r="B264" s="66"/>
    </row>
    <row r="265" spans="2:2" x14ac:dyDescent="0.35">
      <c r="B265" s="66"/>
    </row>
    <row r="266" spans="2:2" x14ac:dyDescent="0.35">
      <c r="B266" s="66"/>
    </row>
    <row r="267" spans="2:2" x14ac:dyDescent="0.35">
      <c r="B267" s="66"/>
    </row>
    <row r="268" spans="2:2" x14ac:dyDescent="0.35">
      <c r="B268" s="66"/>
    </row>
    <row r="269" spans="2:2" x14ac:dyDescent="0.35">
      <c r="B269" s="66"/>
    </row>
    <row r="270" spans="2:2" x14ac:dyDescent="0.35">
      <c r="B270" s="66"/>
    </row>
    <row r="271" spans="2:2" x14ac:dyDescent="0.35">
      <c r="B271" s="66"/>
    </row>
    <row r="272" spans="2:2" x14ac:dyDescent="0.35">
      <c r="B272" s="66"/>
    </row>
    <row r="273" spans="2:2" x14ac:dyDescent="0.35">
      <c r="B273" s="66"/>
    </row>
    <row r="274" spans="2:2" x14ac:dyDescent="0.35">
      <c r="B274" s="66"/>
    </row>
    <row r="275" spans="2:2" x14ac:dyDescent="0.35">
      <c r="B275" s="66"/>
    </row>
    <row r="276" spans="2:2" x14ac:dyDescent="0.35">
      <c r="B276" s="66"/>
    </row>
    <row r="277" spans="2:2" x14ac:dyDescent="0.35">
      <c r="B277" s="66"/>
    </row>
    <row r="278" spans="2:2" x14ac:dyDescent="0.35">
      <c r="B278" s="66"/>
    </row>
    <row r="279" spans="2:2" x14ac:dyDescent="0.35">
      <c r="B279" s="66"/>
    </row>
    <row r="280" spans="2:2" x14ac:dyDescent="0.35">
      <c r="B280" s="66"/>
    </row>
    <row r="281" spans="2:2" x14ac:dyDescent="0.35">
      <c r="B281" s="66"/>
    </row>
    <row r="282" spans="2:2" x14ac:dyDescent="0.35">
      <c r="B282" s="66"/>
    </row>
    <row r="283" spans="2:2" x14ac:dyDescent="0.35">
      <c r="B283" s="66"/>
    </row>
    <row r="284" spans="2:2" x14ac:dyDescent="0.35">
      <c r="B284" s="66"/>
    </row>
    <row r="285" spans="2:2" x14ac:dyDescent="0.35">
      <c r="B285" s="66"/>
    </row>
    <row r="286" spans="2:2" x14ac:dyDescent="0.35">
      <c r="B286" s="66"/>
    </row>
    <row r="287" spans="2:2" x14ac:dyDescent="0.35">
      <c r="B287" s="66"/>
    </row>
    <row r="288" spans="2:2" x14ac:dyDescent="0.35">
      <c r="B288" s="66"/>
    </row>
    <row r="289" spans="2:2" x14ac:dyDescent="0.35">
      <c r="B289" s="66"/>
    </row>
    <row r="290" spans="2:2" x14ac:dyDescent="0.35">
      <c r="B290" s="66"/>
    </row>
    <row r="291" spans="2:2" x14ac:dyDescent="0.35">
      <c r="B291" s="66"/>
    </row>
    <row r="292" spans="2:2" x14ac:dyDescent="0.35">
      <c r="B292" s="66"/>
    </row>
    <row r="293" spans="2:2" x14ac:dyDescent="0.35">
      <c r="B293" s="66"/>
    </row>
    <row r="294" spans="2:2" x14ac:dyDescent="0.35">
      <c r="B294" s="66"/>
    </row>
    <row r="295" spans="2:2" x14ac:dyDescent="0.35">
      <c r="B295" s="66"/>
    </row>
    <row r="296" spans="2:2" x14ac:dyDescent="0.35">
      <c r="B296" s="66"/>
    </row>
    <row r="297" spans="2:2" x14ac:dyDescent="0.35">
      <c r="B297" s="66"/>
    </row>
    <row r="298" spans="2:2" x14ac:dyDescent="0.35">
      <c r="B298" s="6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3689B77F64F94BA8FA631416A84FF6" ma:contentTypeVersion="14" ma:contentTypeDescription="Create a new document." ma:contentTypeScope="" ma:versionID="304bb06d8ca37b65cbda341f8653553a">
  <xsd:schema xmlns:xsd="http://www.w3.org/2001/XMLSchema" xmlns:xs="http://www.w3.org/2001/XMLSchema" xmlns:p="http://schemas.microsoft.com/office/2006/metadata/properties" xmlns:ns2="0772689b-326b-46a5-b84c-c726c57fbc8b" xmlns:ns3="9ee3d2ba-7328-44ae-87fe-aca0b3dbec46" targetNamespace="http://schemas.microsoft.com/office/2006/metadata/properties" ma:root="true" ma:fieldsID="da437b5a1e41acfcc553b113b990f98b" ns2:_="" ns3:_="">
    <xsd:import namespace="0772689b-326b-46a5-b84c-c726c57fbc8b"/>
    <xsd:import namespace="9ee3d2ba-7328-44ae-87fe-aca0b3dbe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2689b-326b-46a5-b84c-c726c57fb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a9506d4-cf35-41b9-9e25-5432453bcc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3d2ba-7328-44ae-87fe-aca0b3dbe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2689b-326b-46a5-b84c-c726c57fbc8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75C4E9-340C-4FAE-95D4-9D345C5AF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2689b-326b-46a5-b84c-c726c57fbc8b"/>
    <ds:schemaRef ds:uri="9ee3d2ba-7328-44ae-87fe-aca0b3dbe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C3A291-7EBA-4764-9A31-D1B22468219F}">
  <ds:schemaRefs>
    <ds:schemaRef ds:uri="9ee3d2ba-7328-44ae-87fe-aca0b3dbec46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772689b-326b-46a5-b84c-c726c57fbc8b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047178-003F-40B6-AE90-09B5032491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346</vt:i4>
      </vt:variant>
    </vt:vector>
  </HeadingPairs>
  <TitlesOfParts>
    <vt:vector size="350" baseType="lpstr">
      <vt:lpstr>Revenue Report</vt:lpstr>
      <vt:lpstr>Data Tab</vt:lpstr>
      <vt:lpstr>Provider List</vt:lpstr>
      <vt:lpstr>System Data</vt:lpstr>
      <vt:lpstr>ADHCRprTab1</vt:lpstr>
      <vt:lpstr>AFCFilers</vt:lpstr>
      <vt:lpstr>AFCProviders</vt:lpstr>
      <vt:lpstr>'Provider List'!AFCProviders2</vt:lpstr>
      <vt:lpstr>AoRFields</vt:lpstr>
      <vt:lpstr>Basis</vt:lpstr>
      <vt:lpstr>cfProviderSelected</vt:lpstr>
      <vt:lpstr>DefaultMessageWhenUnselectedProviderName</vt:lpstr>
      <vt:lpstr>DefaultUnselectedProviderName</vt:lpstr>
      <vt:lpstr>DevTemplateFilenameNVersion</vt:lpstr>
      <vt:lpstr>DVRFYEndGTFYStart</vt:lpstr>
      <vt:lpstr>FacilityList</vt:lpstr>
      <vt:lpstr>FacilityNameList</vt:lpstr>
      <vt:lpstr>Financial</vt:lpstr>
      <vt:lpstr>FiscalYear</vt:lpstr>
      <vt:lpstr>FYEndGTFYStart</vt:lpstr>
      <vt:lpstr>HospitalList</vt:lpstr>
      <vt:lpstr>HSDV01</vt:lpstr>
      <vt:lpstr>HSDV02</vt:lpstr>
      <vt:lpstr>HSDV03</vt:lpstr>
      <vt:lpstr>HSDV04</vt:lpstr>
      <vt:lpstr>HSDV05</vt:lpstr>
      <vt:lpstr>HSDV06</vt:lpstr>
      <vt:lpstr>HSDV07</vt:lpstr>
      <vt:lpstr>HSDV07_1</vt:lpstr>
      <vt:lpstr>HSDV07_10</vt:lpstr>
      <vt:lpstr>HSDV07_11</vt:lpstr>
      <vt:lpstr>HSDV07_12</vt:lpstr>
      <vt:lpstr>HSDV07_13</vt:lpstr>
      <vt:lpstr>HSDV07_14</vt:lpstr>
      <vt:lpstr>HSDV07_15</vt:lpstr>
      <vt:lpstr>HSDV07_16</vt:lpstr>
      <vt:lpstr>HSDV07_17</vt:lpstr>
      <vt:lpstr>HSDV07_18</vt:lpstr>
      <vt:lpstr>HSDV07_19</vt:lpstr>
      <vt:lpstr>HSDV07_2</vt:lpstr>
      <vt:lpstr>HSDV07_20</vt:lpstr>
      <vt:lpstr>HSDV07_21</vt:lpstr>
      <vt:lpstr>HSDV07_22</vt:lpstr>
      <vt:lpstr>HSDV07_23</vt:lpstr>
      <vt:lpstr>HSDV07_24</vt:lpstr>
      <vt:lpstr>HSDV07_25</vt:lpstr>
      <vt:lpstr>HSDV07_26</vt:lpstr>
      <vt:lpstr>HSDV07_27</vt:lpstr>
      <vt:lpstr>HSDV07_28</vt:lpstr>
      <vt:lpstr>HSDV07_29</vt:lpstr>
      <vt:lpstr>HSDV07_3</vt:lpstr>
      <vt:lpstr>HSDV07_30</vt:lpstr>
      <vt:lpstr>HSDV07_31</vt:lpstr>
      <vt:lpstr>HSDV07_32</vt:lpstr>
      <vt:lpstr>HSDV07_33</vt:lpstr>
      <vt:lpstr>HSDV07_34</vt:lpstr>
      <vt:lpstr>HSDV07_4</vt:lpstr>
      <vt:lpstr>HSDV07_5</vt:lpstr>
      <vt:lpstr>HSDV07_6</vt:lpstr>
      <vt:lpstr>HSDV07_7</vt:lpstr>
      <vt:lpstr>HSDV07_8</vt:lpstr>
      <vt:lpstr>HSDV07_9</vt:lpstr>
      <vt:lpstr>HSDV08</vt:lpstr>
      <vt:lpstr>HSDV09</vt:lpstr>
      <vt:lpstr>HSDV10</vt:lpstr>
      <vt:lpstr>HSDV10_1</vt:lpstr>
      <vt:lpstr>HSDV10_10</vt:lpstr>
      <vt:lpstr>HSDV10_11</vt:lpstr>
      <vt:lpstr>HSDV10_12</vt:lpstr>
      <vt:lpstr>HSDV10_13</vt:lpstr>
      <vt:lpstr>HSDV10_16</vt:lpstr>
      <vt:lpstr>HSDV10_17</vt:lpstr>
      <vt:lpstr>HSDV10_18</vt:lpstr>
      <vt:lpstr>HSDV10_19</vt:lpstr>
      <vt:lpstr>HSDV10_2</vt:lpstr>
      <vt:lpstr>HSDV10_20</vt:lpstr>
      <vt:lpstr>HSDV10_21</vt:lpstr>
      <vt:lpstr>HSDV10_22</vt:lpstr>
      <vt:lpstr>HSDV10_23</vt:lpstr>
      <vt:lpstr>HSDV10_24</vt:lpstr>
      <vt:lpstr>HSDV10_25</vt:lpstr>
      <vt:lpstr>HSDV10_26</vt:lpstr>
      <vt:lpstr>HSDV10_27</vt:lpstr>
      <vt:lpstr>HSDV10_28</vt:lpstr>
      <vt:lpstr>HSDV10_29</vt:lpstr>
      <vt:lpstr>HSDV10_3</vt:lpstr>
      <vt:lpstr>HSDV10_30</vt:lpstr>
      <vt:lpstr>HSDV10_31</vt:lpstr>
      <vt:lpstr>HSDV10_32</vt:lpstr>
      <vt:lpstr>HSDV10_33</vt:lpstr>
      <vt:lpstr>HSDV10_34</vt:lpstr>
      <vt:lpstr>HSDV10_35</vt:lpstr>
      <vt:lpstr>HSDV10_36</vt:lpstr>
      <vt:lpstr>HSDV10_37</vt:lpstr>
      <vt:lpstr>HSDV10_38</vt:lpstr>
      <vt:lpstr>HSDV10_39</vt:lpstr>
      <vt:lpstr>HSDV10_4</vt:lpstr>
      <vt:lpstr>HSDV10_40</vt:lpstr>
      <vt:lpstr>HSDV10_5</vt:lpstr>
      <vt:lpstr>HSDV10_6</vt:lpstr>
      <vt:lpstr>HSDV10_7</vt:lpstr>
      <vt:lpstr>HSDV10_8</vt:lpstr>
      <vt:lpstr>HSDV10_9</vt:lpstr>
      <vt:lpstr>HSDV11</vt:lpstr>
      <vt:lpstr>HSDV11_1</vt:lpstr>
      <vt:lpstr>HSDV11_10</vt:lpstr>
      <vt:lpstr>HSDV11_11</vt:lpstr>
      <vt:lpstr>HSDV11_12</vt:lpstr>
      <vt:lpstr>HSDV11_13</vt:lpstr>
      <vt:lpstr>HSDV11_16</vt:lpstr>
      <vt:lpstr>HSDV11_17</vt:lpstr>
      <vt:lpstr>HSDV11_18</vt:lpstr>
      <vt:lpstr>HSDV11_19</vt:lpstr>
      <vt:lpstr>HSDV11_2</vt:lpstr>
      <vt:lpstr>HSDV11_20</vt:lpstr>
      <vt:lpstr>HSDV11_21</vt:lpstr>
      <vt:lpstr>HSDV11_22</vt:lpstr>
      <vt:lpstr>HSDV11_23</vt:lpstr>
      <vt:lpstr>HSDV11_24</vt:lpstr>
      <vt:lpstr>HSDV11_25</vt:lpstr>
      <vt:lpstr>HSDV11_26</vt:lpstr>
      <vt:lpstr>HSDV11_27</vt:lpstr>
      <vt:lpstr>HSDV11_28</vt:lpstr>
      <vt:lpstr>HSDV11_29</vt:lpstr>
      <vt:lpstr>HSDV11_3</vt:lpstr>
      <vt:lpstr>HSDV11_30</vt:lpstr>
      <vt:lpstr>HSDV11_31</vt:lpstr>
      <vt:lpstr>HSDV11_32</vt:lpstr>
      <vt:lpstr>HSDV11_33</vt:lpstr>
      <vt:lpstr>HSDV11_34</vt:lpstr>
      <vt:lpstr>HSDV11_35</vt:lpstr>
      <vt:lpstr>HSDV11_36</vt:lpstr>
      <vt:lpstr>HSDV11_37</vt:lpstr>
      <vt:lpstr>HSDV11_38</vt:lpstr>
      <vt:lpstr>HSDV11_39</vt:lpstr>
      <vt:lpstr>HSDV11_4</vt:lpstr>
      <vt:lpstr>HSDV11_40</vt:lpstr>
      <vt:lpstr>HSDV11_5</vt:lpstr>
      <vt:lpstr>HSDV11_6</vt:lpstr>
      <vt:lpstr>HSDV11_7</vt:lpstr>
      <vt:lpstr>HSDV11_8</vt:lpstr>
      <vt:lpstr>HSDV11_9</vt:lpstr>
      <vt:lpstr>HSDV12</vt:lpstr>
      <vt:lpstr>HSDV13</vt:lpstr>
      <vt:lpstr>HSDV13_1</vt:lpstr>
      <vt:lpstr>HSDV13_10</vt:lpstr>
      <vt:lpstr>HSDV13_11</vt:lpstr>
      <vt:lpstr>HSDV13_12</vt:lpstr>
      <vt:lpstr>HSDV13_13</vt:lpstr>
      <vt:lpstr>HSDV13_16</vt:lpstr>
      <vt:lpstr>HSDV13_17</vt:lpstr>
      <vt:lpstr>HSDV13_18</vt:lpstr>
      <vt:lpstr>HSDV13_19</vt:lpstr>
      <vt:lpstr>HSDV13_2</vt:lpstr>
      <vt:lpstr>HSDV13_20</vt:lpstr>
      <vt:lpstr>HSDV13_21</vt:lpstr>
      <vt:lpstr>HSDV13_22</vt:lpstr>
      <vt:lpstr>HSDV13_23</vt:lpstr>
      <vt:lpstr>HSDV13_24</vt:lpstr>
      <vt:lpstr>HSDV13_25</vt:lpstr>
      <vt:lpstr>HSDV13_26</vt:lpstr>
      <vt:lpstr>HSDV13_27</vt:lpstr>
      <vt:lpstr>HSDV13_28</vt:lpstr>
      <vt:lpstr>HSDV13_29</vt:lpstr>
      <vt:lpstr>HSDV13_3</vt:lpstr>
      <vt:lpstr>HSDV13_30</vt:lpstr>
      <vt:lpstr>HSDV13_31</vt:lpstr>
      <vt:lpstr>HSDV13_32</vt:lpstr>
      <vt:lpstr>HSDV13_33</vt:lpstr>
      <vt:lpstr>HSDV13_34</vt:lpstr>
      <vt:lpstr>HSDV13_35</vt:lpstr>
      <vt:lpstr>HSDV13_36</vt:lpstr>
      <vt:lpstr>HSDV13_37</vt:lpstr>
      <vt:lpstr>HSDV13_38</vt:lpstr>
      <vt:lpstr>HSDV13_39</vt:lpstr>
      <vt:lpstr>HSDV13_4</vt:lpstr>
      <vt:lpstr>HSDV13_40</vt:lpstr>
      <vt:lpstr>HSDV13_5</vt:lpstr>
      <vt:lpstr>HSDV13_6</vt:lpstr>
      <vt:lpstr>HSDV13_7</vt:lpstr>
      <vt:lpstr>HSDV13_8</vt:lpstr>
      <vt:lpstr>HSDV13_9</vt:lpstr>
      <vt:lpstr>HSDV14</vt:lpstr>
      <vt:lpstr>HSDV14_1</vt:lpstr>
      <vt:lpstr>HSDV14_10</vt:lpstr>
      <vt:lpstr>HSDV14_11</vt:lpstr>
      <vt:lpstr>HSDV14_12</vt:lpstr>
      <vt:lpstr>HSDV14_13</vt:lpstr>
      <vt:lpstr>HSDV14_16</vt:lpstr>
      <vt:lpstr>HSDV14_17</vt:lpstr>
      <vt:lpstr>HSDV14_18</vt:lpstr>
      <vt:lpstr>HSDV14_19</vt:lpstr>
      <vt:lpstr>HSDV14_2</vt:lpstr>
      <vt:lpstr>HSDV14_20</vt:lpstr>
      <vt:lpstr>HSDV14_21</vt:lpstr>
      <vt:lpstr>HSDV14_22</vt:lpstr>
      <vt:lpstr>HSDV14_23</vt:lpstr>
      <vt:lpstr>HSDV14_24</vt:lpstr>
      <vt:lpstr>HSDV14_25</vt:lpstr>
      <vt:lpstr>HSDV14_26</vt:lpstr>
      <vt:lpstr>HSDV14_27</vt:lpstr>
      <vt:lpstr>HSDV14_28</vt:lpstr>
      <vt:lpstr>HSDV14_29</vt:lpstr>
      <vt:lpstr>HSDV14_3</vt:lpstr>
      <vt:lpstr>HSDV14_30</vt:lpstr>
      <vt:lpstr>HSDV14_31</vt:lpstr>
      <vt:lpstr>HSDV14_32</vt:lpstr>
      <vt:lpstr>HSDV14_33</vt:lpstr>
      <vt:lpstr>HSDV14_34</vt:lpstr>
      <vt:lpstr>HSDV14_35</vt:lpstr>
      <vt:lpstr>HSDV14_36</vt:lpstr>
      <vt:lpstr>HSDV14_37</vt:lpstr>
      <vt:lpstr>HSDV14_38</vt:lpstr>
      <vt:lpstr>HSDV14_39</vt:lpstr>
      <vt:lpstr>HSDV14_4</vt:lpstr>
      <vt:lpstr>HSDV14_40</vt:lpstr>
      <vt:lpstr>HSDV14_5</vt:lpstr>
      <vt:lpstr>HSDV14_6</vt:lpstr>
      <vt:lpstr>HSDV14_7</vt:lpstr>
      <vt:lpstr>HSDV14_8</vt:lpstr>
      <vt:lpstr>HSDV14_9</vt:lpstr>
      <vt:lpstr>HSDV15</vt:lpstr>
      <vt:lpstr>HSDV15_1</vt:lpstr>
      <vt:lpstr>HSDV15_10</vt:lpstr>
      <vt:lpstr>HSDV15_11</vt:lpstr>
      <vt:lpstr>HSDV15_12</vt:lpstr>
      <vt:lpstr>HSDV15_13</vt:lpstr>
      <vt:lpstr>HSDV15_16</vt:lpstr>
      <vt:lpstr>HSDV15_17</vt:lpstr>
      <vt:lpstr>HSDV15_18</vt:lpstr>
      <vt:lpstr>HSDV15_19</vt:lpstr>
      <vt:lpstr>HSDV15_2</vt:lpstr>
      <vt:lpstr>HSDV15_20</vt:lpstr>
      <vt:lpstr>HSDV15_21</vt:lpstr>
      <vt:lpstr>HSDV15_22</vt:lpstr>
      <vt:lpstr>HSDV15_23</vt:lpstr>
      <vt:lpstr>HSDV15_24</vt:lpstr>
      <vt:lpstr>HSDV15_25</vt:lpstr>
      <vt:lpstr>HSDV15_26</vt:lpstr>
      <vt:lpstr>HSDV15_27</vt:lpstr>
      <vt:lpstr>HSDV15_28</vt:lpstr>
      <vt:lpstr>HSDV15_29</vt:lpstr>
      <vt:lpstr>HSDV15_3</vt:lpstr>
      <vt:lpstr>HSDV15_30</vt:lpstr>
      <vt:lpstr>HSDV15_31</vt:lpstr>
      <vt:lpstr>HSDV15_32</vt:lpstr>
      <vt:lpstr>HSDV15_33</vt:lpstr>
      <vt:lpstr>HSDV15_34</vt:lpstr>
      <vt:lpstr>HSDV15_35</vt:lpstr>
      <vt:lpstr>HSDV15_36</vt:lpstr>
      <vt:lpstr>HSDV15_37</vt:lpstr>
      <vt:lpstr>HSDV15_38</vt:lpstr>
      <vt:lpstr>HSDV15_39</vt:lpstr>
      <vt:lpstr>HSDV15_4</vt:lpstr>
      <vt:lpstr>HSDV15_40</vt:lpstr>
      <vt:lpstr>HSDV15_5</vt:lpstr>
      <vt:lpstr>HSDV15_6</vt:lpstr>
      <vt:lpstr>HSDV15_7</vt:lpstr>
      <vt:lpstr>HSDV15_8</vt:lpstr>
      <vt:lpstr>HSDV15_9</vt:lpstr>
      <vt:lpstr>HSDV16</vt:lpstr>
      <vt:lpstr>HSDV16_1</vt:lpstr>
      <vt:lpstr>HSDV16_10</vt:lpstr>
      <vt:lpstr>HSDV16_11</vt:lpstr>
      <vt:lpstr>HSDV16_12</vt:lpstr>
      <vt:lpstr>HSDV16_13</vt:lpstr>
      <vt:lpstr>HSDV16_16</vt:lpstr>
      <vt:lpstr>HSDV16_17</vt:lpstr>
      <vt:lpstr>HSDV16_18</vt:lpstr>
      <vt:lpstr>HSDV16_19</vt:lpstr>
      <vt:lpstr>HSDV16_2</vt:lpstr>
      <vt:lpstr>HSDV16_20</vt:lpstr>
      <vt:lpstr>HSDV16_21</vt:lpstr>
      <vt:lpstr>HSDV16_22</vt:lpstr>
      <vt:lpstr>HSDV16_23</vt:lpstr>
      <vt:lpstr>HSDV16_24</vt:lpstr>
      <vt:lpstr>HSDV16_25</vt:lpstr>
      <vt:lpstr>HSDV16_26</vt:lpstr>
      <vt:lpstr>HSDV16_27</vt:lpstr>
      <vt:lpstr>HSDV16_28</vt:lpstr>
      <vt:lpstr>HSDV16_29</vt:lpstr>
      <vt:lpstr>HSDV16_3</vt:lpstr>
      <vt:lpstr>HSDV16_30</vt:lpstr>
      <vt:lpstr>HSDV16_31</vt:lpstr>
      <vt:lpstr>HSDV16_32</vt:lpstr>
      <vt:lpstr>HSDV16_33</vt:lpstr>
      <vt:lpstr>HSDV16_34</vt:lpstr>
      <vt:lpstr>HSDV16_35</vt:lpstr>
      <vt:lpstr>HSDV16_36</vt:lpstr>
      <vt:lpstr>HSDV16_37</vt:lpstr>
      <vt:lpstr>HSDV16_38</vt:lpstr>
      <vt:lpstr>HSDV16_39</vt:lpstr>
      <vt:lpstr>HSDV16_4</vt:lpstr>
      <vt:lpstr>HSDV16_40</vt:lpstr>
      <vt:lpstr>HSDV16_5</vt:lpstr>
      <vt:lpstr>HSDV16_6</vt:lpstr>
      <vt:lpstr>HSDV16_7</vt:lpstr>
      <vt:lpstr>HSDV16_8</vt:lpstr>
      <vt:lpstr>HSDV16_9</vt:lpstr>
      <vt:lpstr>HSDV17</vt:lpstr>
      <vt:lpstr>HSDV18</vt:lpstr>
      <vt:lpstr>HSDV19</vt:lpstr>
      <vt:lpstr>HSDV20</vt:lpstr>
      <vt:lpstr>HSDV21</vt:lpstr>
      <vt:lpstr>HSDV21_1</vt:lpstr>
      <vt:lpstr>HSDV21_2</vt:lpstr>
      <vt:lpstr>HSDV21_3</vt:lpstr>
      <vt:lpstr>HSDV21_4</vt:lpstr>
      <vt:lpstr>HSDV22</vt:lpstr>
      <vt:lpstr>HSDV22_1</vt:lpstr>
      <vt:lpstr>HSDV22_2</vt:lpstr>
      <vt:lpstr>HSDV22_3</vt:lpstr>
      <vt:lpstr>HSDV22_4</vt:lpstr>
      <vt:lpstr>HSDV23</vt:lpstr>
      <vt:lpstr>HSDV23_1</vt:lpstr>
      <vt:lpstr>HSDV23_2</vt:lpstr>
      <vt:lpstr>HSDV23_3</vt:lpstr>
      <vt:lpstr>HSDV23_4</vt:lpstr>
      <vt:lpstr>Legal</vt:lpstr>
      <vt:lpstr>MassHealthProviderID</vt:lpstr>
      <vt:lpstr>Maximum2DecimalInputValue</vt:lpstr>
      <vt:lpstr>MaximumDateInputValue</vt:lpstr>
      <vt:lpstr>MaximumDollarInputValue</vt:lpstr>
      <vt:lpstr>MaximumTimeInputValue</vt:lpstr>
      <vt:lpstr>Minimum2DecimalInputValue</vt:lpstr>
      <vt:lpstr>MinimumDateInputValue</vt:lpstr>
      <vt:lpstr>MinimumDollarInputValue</vt:lpstr>
      <vt:lpstr>MinimumTimeInputValue</vt:lpstr>
      <vt:lpstr>NAR</vt:lpstr>
      <vt:lpstr>OnSaveFlag</vt:lpstr>
      <vt:lpstr>OrganizationName</vt:lpstr>
      <vt:lpstr>OrgID</vt:lpstr>
      <vt:lpstr>OtherCostReport</vt:lpstr>
      <vt:lpstr>'Provider List'!Print_Area</vt:lpstr>
      <vt:lpstr>'Revenue Report'!Print_Area</vt:lpstr>
      <vt:lpstr>'Revenue Report'!Print_Titles</vt:lpstr>
      <vt:lpstr>ProgramType</vt:lpstr>
      <vt:lpstr>ProviderList</vt:lpstr>
      <vt:lpstr>ProviderName</vt:lpstr>
      <vt:lpstr>ProviderNameHeader</vt:lpstr>
      <vt:lpstr>ProviderNameList</vt:lpstr>
      <vt:lpstr>TF</vt:lpstr>
      <vt:lpstr>'Provider List'!UnregisteredAgency</vt:lpstr>
      <vt:lpstr>vFileName</vt:lpstr>
      <vt:lpstr>vHSDVPassed</vt:lpstr>
      <vt:lpstr>vPromptText</vt:lpstr>
      <vt:lpstr>vProviderName</vt:lpstr>
      <vt:lpstr>vRequiredFields</vt:lpstr>
      <vt:lpstr>vRequiredFieldsSelected</vt:lpstr>
      <vt:lpstr>YN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Elizabeth Sherman</cp:lastModifiedBy>
  <cp:revision/>
  <dcterms:created xsi:type="dcterms:W3CDTF">2017-06-28T19:57:54Z</dcterms:created>
  <dcterms:modified xsi:type="dcterms:W3CDTF">2023-06-13T19:11:48Z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0x010100033689B77F64F94BA8FA631416A84FF6</vt:lpwstr>
  </property>
  <property fmtid="{D5CDD505-2E9C-101B-9397-08002B2CF9AE}" pid="3" name="MediaServiceImageTags">
    <vt:lpwstr/>
  </property>
</Properties>
</file>