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Other Cost Reports\Vantage\Medicaid Cost Reports\1-Hampden 123122\Files to Upload\"/>
    </mc:Choice>
  </mc:AlternateContent>
  <xr:revisionPtr revIDLastSave="0" documentId="13_ncr:1_{65EC2F4B-F553-4A50-B576-92A01C860178}" xr6:coauthVersionLast="47" xr6:coauthVersionMax="47" xr10:uidLastSave="{00000000-0000-0000-0000-000000000000}"/>
  <bookViews>
    <workbookView xWindow="-100" yWindow="-100" windowWidth="21467" windowHeight="11576" activeTab="1" xr2:uid="{975DCBAF-E8A6-43DD-894F-040CA7B770CA}"/>
  </bookViews>
  <sheets>
    <sheet name="Acctg" sheetId="1" r:id="rId1"/>
    <sheet name="Employee Totals by Account" sheetId="5" r:id="rId2"/>
  </sheets>
  <externalReferences>
    <externalReference r:id="rId3"/>
    <externalReference r:id="rId4"/>
  </externalReferences>
  <definedNames>
    <definedName name="_xlnm._FilterDatabase" localSheetId="1" hidden="1">'Employee Totals by Account'!$A$4:$P$39</definedName>
    <definedName name="AcctRange">'[1]MCD TB'!$F$6:$F$311</definedName>
    <definedName name="AdjRange">'[1]MCD TB'!$K$6:$K$311</definedName>
    <definedName name="amount">'[2]Trial Balance'!$C$7:$C$97</definedName>
    <definedName name="Amounts" localSheetId="1">#REF!</definedName>
    <definedName name="Amounts">#REF!</definedName>
    <definedName name="AmtRange">'[1]MCD TB'!$H$6:$H$311</definedName>
    <definedName name="CHealthLife" localSheetId="1">'Employee Totals by Account'!$Q$5:$Q$27</definedName>
    <definedName name="CHealthLife">#REF!</definedName>
    <definedName name="Code">'[2]Trial Balance'!$A$7:$A$104</definedName>
    <definedName name="Codes" localSheetId="1">#REF!</definedName>
    <definedName name="Codes">#REF!</definedName>
    <definedName name="coding" localSheetId="1">#REF!</definedName>
    <definedName name="coding">#REF!</definedName>
    <definedName name="ColRange">'[1]MCD TB'!$C$6:$C$311</definedName>
    <definedName name="CommentRange">'[1]MCD TB'!$I$6:$I$311</definedName>
    <definedName name="COtherBen" localSheetId="1">'Employee Totals by Account'!$R$5:$R$27</definedName>
    <definedName name="COtherBen">#REF!</definedName>
    <definedName name="CPens" localSheetId="1">'Employee Totals by Account'!#REF!</definedName>
    <definedName name="CPens">#REF!</definedName>
    <definedName name="CPRTax" localSheetId="1">'Employee Totals by Account'!$L$5:$L$27</definedName>
    <definedName name="CPRTax">#REF!</definedName>
    <definedName name="CWage" localSheetId="1">'Employee Totals by Account'!$H$5:$H$27</definedName>
    <definedName name="CWage">#REF!</definedName>
    <definedName name="CWorkC" localSheetId="1">'Employee Totals by Account'!$M$5:$M$27</definedName>
    <definedName name="CWorkC">#REF!</definedName>
    <definedName name="Dental" localSheetId="1">'Employee Totals by Account'!#REF!</definedName>
    <definedName name="Dental">#REF!</definedName>
    <definedName name="DescRange">'[1]MCD TB'!$G$6:$G$311</definedName>
    <definedName name="EBLnRange" localSheetId="1">'Employee Totals by Account'!$A$4:$A$27</definedName>
    <definedName name="EBLnRange">#REF!</definedName>
    <definedName name="Health" localSheetId="1">'Employee Totals by Account'!$E$32</definedName>
    <definedName name="Health">#REF!</definedName>
    <definedName name="HealthLife" localSheetId="1">'Employee Totals by Account'!$E$32</definedName>
    <definedName name="HealthLife">#REF!</definedName>
    <definedName name="Life" localSheetId="1">'Employee Totals by Account'!#REF!</definedName>
    <definedName name="Life">#REF!</definedName>
    <definedName name="LnRange">'[1]MCD TB'!$B$6:$B$311</definedName>
    <definedName name="numbers">#REF!</definedName>
    <definedName name="OrgRange">'[1]MCD TB'!$E$6:$E$311</definedName>
    <definedName name="Other" localSheetId="1">'Employee Totals by Account'!#REF!</definedName>
    <definedName name="Other">#REF!</definedName>
    <definedName name="Other2" localSheetId="1">'Employee Totals by Account'!$E$34</definedName>
    <definedName name="Other2">#REF!</definedName>
    <definedName name="Penwion" localSheetId="1">'Employee Totals by Account'!#REF!</definedName>
    <definedName name="Penwion">#REF!</definedName>
    <definedName name="PRTax" localSheetId="1">'Employee Totals by Account'!$E$31</definedName>
    <definedName name="PRTax">#REF!</definedName>
    <definedName name="SalAcct" localSheetId="1">'Employee Totals by Account'!$B$5:$B$27</definedName>
    <definedName name="SalAcct">#REF!</definedName>
    <definedName name="SchRange">'[1]MCD TB'!$A$6:$A$311</definedName>
    <definedName name="SubRange">'[1]MCD TB'!$D$6:$D$311</definedName>
    <definedName name="TotBenRange" localSheetId="1">'Employee Totals by Account'!$Q$4:$Q$27</definedName>
    <definedName name="TotBenRange">#REF!</definedName>
    <definedName name="TotTaxRange" localSheetId="1">'Employee Totals by Account'!$R$4</definedName>
    <definedName name="TotTaxRange">#REF!</definedName>
    <definedName name="WorkC" localSheetId="1">'Employee Totals by Account'!$E$33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5" l="1"/>
  <c r="J28" i="5"/>
  <c r="R39" i="5"/>
  <c r="Q39" i="5"/>
  <c r="P39" i="5"/>
  <c r="O39" i="5"/>
  <c r="N39" i="5"/>
  <c r="M39" i="5"/>
  <c r="L39" i="5"/>
  <c r="U38" i="5"/>
  <c r="T38" i="5"/>
  <c r="S38" i="5"/>
  <c r="U37" i="5"/>
  <c r="T37" i="5"/>
  <c r="S37" i="5"/>
  <c r="E34" i="5"/>
  <c r="E33" i="5"/>
  <c r="E32" i="5"/>
  <c r="D35" i="5"/>
  <c r="C35" i="5"/>
  <c r="N29" i="5"/>
  <c r="L29" i="5"/>
  <c r="E28" i="5"/>
  <c r="F27" i="5"/>
  <c r="G27" i="5" s="1"/>
  <c r="F26" i="5"/>
  <c r="G26" i="5" s="1"/>
  <c r="F25" i="5"/>
  <c r="G25" i="5" s="1"/>
  <c r="F24" i="5"/>
  <c r="G24" i="5" s="1"/>
  <c r="F23" i="5"/>
  <c r="G23" i="5" s="1"/>
  <c r="F22" i="5"/>
  <c r="G22" i="5" s="1"/>
  <c r="F21" i="5"/>
  <c r="G21" i="5" s="1"/>
  <c r="F19" i="5"/>
  <c r="G19" i="5" s="1"/>
  <c r="F18" i="5"/>
  <c r="G18" i="5" s="1"/>
  <c r="F17" i="5"/>
  <c r="G17" i="5" s="1"/>
  <c r="G16" i="5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F6" i="5"/>
  <c r="G6" i="5" s="1"/>
  <c r="F5" i="5"/>
  <c r="G5" i="5" s="1"/>
  <c r="H28" i="5" l="1"/>
  <c r="H39" i="5" s="1"/>
  <c r="R14" i="5"/>
  <c r="Q13" i="5"/>
  <c r="G28" i="5"/>
  <c r="Q27" i="5"/>
  <c r="Q17" i="5"/>
  <c r="Q14" i="5"/>
  <c r="K28" i="5"/>
  <c r="Q18" i="5"/>
  <c r="Q20" i="5"/>
  <c r="R25" i="5"/>
  <c r="M29" i="5"/>
  <c r="Q25" i="5"/>
  <c r="F28" i="5"/>
  <c r="Q10" i="5"/>
  <c r="Q22" i="5"/>
  <c r="O29" i="5"/>
  <c r="E31" i="5"/>
  <c r="E35" i="5" s="1"/>
  <c r="Q21" i="5" l="1"/>
  <c r="Q24" i="5"/>
  <c r="Q9" i="5"/>
  <c r="O28" i="5"/>
  <c r="Q7" i="5"/>
  <c r="Q12" i="5"/>
  <c r="Q26" i="5"/>
  <c r="Q19" i="5"/>
  <c r="Q11" i="5"/>
  <c r="R12" i="5"/>
  <c r="P12" i="5"/>
  <c r="P22" i="5"/>
  <c r="R22" i="5"/>
  <c r="Q6" i="5"/>
  <c r="R16" i="5"/>
  <c r="Q23" i="5"/>
  <c r="R26" i="5"/>
  <c r="P26" i="5"/>
  <c r="R20" i="5"/>
  <c r="P20" i="5"/>
  <c r="Q16" i="5"/>
  <c r="R23" i="5"/>
  <c r="P23" i="5"/>
  <c r="R7" i="5"/>
  <c r="P7" i="5"/>
  <c r="R6" i="5"/>
  <c r="P6" i="5"/>
  <c r="R21" i="5"/>
  <c r="P21" i="5"/>
  <c r="P9" i="5"/>
  <c r="R9" i="5"/>
  <c r="R15" i="5"/>
  <c r="P15" i="5"/>
  <c r="P10" i="5"/>
  <c r="R10" i="5"/>
  <c r="P25" i="5"/>
  <c r="R19" i="5"/>
  <c r="P19" i="5"/>
  <c r="R18" i="5"/>
  <c r="P18" i="5"/>
  <c r="P5" i="5"/>
  <c r="R5" i="5"/>
  <c r="L28" i="5"/>
  <c r="Q8" i="5"/>
  <c r="R8" i="5"/>
  <c r="P8" i="5"/>
  <c r="R24" i="5"/>
  <c r="P24" i="5"/>
  <c r="P17" i="5"/>
  <c r="R17" i="5"/>
  <c r="P27" i="5"/>
  <c r="R27" i="5"/>
  <c r="Q15" i="5"/>
  <c r="R13" i="5"/>
  <c r="P13" i="5"/>
  <c r="Q5" i="5"/>
  <c r="N28" i="5"/>
  <c r="M28" i="5"/>
  <c r="P14" i="5"/>
  <c r="R11" i="5"/>
  <c r="P11" i="5"/>
  <c r="Q28" i="5" l="1"/>
  <c r="P28" i="5"/>
  <c r="R28" i="5"/>
</calcChain>
</file>

<file path=xl/sharedStrings.xml><?xml version="1.0" encoding="utf-8"?>
<sst xmlns="http://schemas.openxmlformats.org/spreadsheetml/2006/main" count="127" uniqueCount="103">
  <si>
    <t>Footnotes &amp; Explanations</t>
  </si>
  <si>
    <t>Type of Accounting Services Provided:</t>
  </si>
  <si>
    <t>Tax preparation and cost reporting</t>
  </si>
  <si>
    <t>Salaries Hours &amp; Benefits</t>
  </si>
  <si>
    <t>Line</t>
  </si>
  <si>
    <t>Acct</t>
  </si>
  <si>
    <t>Description</t>
  </si>
  <si>
    <t>FTEs</t>
  </si>
  <si>
    <t>#Staff</t>
  </si>
  <si>
    <t>Wages (GL)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</si>
  <si>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</si>
  <si>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</si>
  <si>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</si>
  <si>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</si>
  <si>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</si>
  <si>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</si>
  <si>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</si>
  <si>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</si>
  <si>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</si>
  <si>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</si>
  <si>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</si>
  <si>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</si>
  <si>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</si>
  <si>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</si>
  <si>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</si>
  <si>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</si>
  <si>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</si>
  <si>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L3.36</t>
  </si>
  <si>
    <t>Ward Clerks/Medical Records</t>
  </si>
  <si>
    <t>L3.40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</si>
  <si>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</si>
  <si>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</si>
  <si>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</si>
  <si>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</si>
  <si>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</si>
  <si>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</si>
  <si>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</si>
  <si>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</si>
  <si>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L2.7</t>
  </si>
  <si>
    <t>4140.1</t>
  </si>
  <si>
    <t>Clerical Staff</t>
  </si>
  <si>
    <t>L1.1</t>
  </si>
  <si>
    <t>6020.1</t>
  </si>
  <si>
    <t>L1.7</t>
  </si>
  <si>
    <t>RN</t>
  </si>
  <si>
    <t>L1.12</t>
  </si>
  <si>
    <t>LPN</t>
  </si>
  <si>
    <t>L1.17</t>
  </si>
  <si>
    <t>CNA</t>
  </si>
  <si>
    <t>L3.70</t>
  </si>
  <si>
    <t>RCA</t>
  </si>
  <si>
    <t>TB Amount</t>
  </si>
  <si>
    <t>Directly Assigned</t>
  </si>
  <si>
    <t>Remainder (Alloc Above)</t>
  </si>
  <si>
    <t>Health Life</t>
  </si>
  <si>
    <t>Wages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</si>
  <si>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</si>
  <si>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</si>
  <si>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</si>
  <si>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</si>
  <si>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</si>
  <si>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</si>
  <si>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</si>
  <si>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Category</t>
  </si>
  <si>
    <t>Hours</t>
  </si>
  <si>
    <t>PR Tax &amp; WC Assigned</t>
  </si>
  <si>
    <t>Ben Assigned</t>
  </si>
  <si>
    <t>% Total Category</t>
  </si>
  <si>
    <t>Other Ben</t>
  </si>
  <si>
    <t>Total Ben</t>
  </si>
  <si>
    <t>Total Tax</t>
  </si>
  <si>
    <t>DON &amp; ADON</t>
  </si>
  <si>
    <t>Nursing Admin</t>
  </si>
  <si>
    <t>Nursing Expense</t>
  </si>
  <si>
    <t>Administrative</t>
  </si>
  <si>
    <t>Admin Expense</t>
  </si>
  <si>
    <t>Maintenance Expense</t>
  </si>
  <si>
    <t>Dietary Expense</t>
  </si>
  <si>
    <t>Laundry</t>
  </si>
  <si>
    <t>Laundry Expense</t>
  </si>
  <si>
    <t>Housekeeping</t>
  </si>
  <si>
    <t>Housekeeping Expense</t>
  </si>
  <si>
    <t>L3.31</t>
  </si>
  <si>
    <t>QA Professionals</t>
  </si>
  <si>
    <t>MMQ Nurses &amp; MDS/OBRA</t>
  </si>
  <si>
    <t>L3.44</t>
  </si>
  <si>
    <t>Behavioral Health</t>
  </si>
  <si>
    <t>BH</t>
  </si>
  <si>
    <t>Social Service</t>
  </si>
  <si>
    <t>Admissions</t>
  </si>
  <si>
    <t>L3.52</t>
  </si>
  <si>
    <t>Interpreters</t>
  </si>
  <si>
    <t>L3.56</t>
  </si>
  <si>
    <t>Indirect Therapy</t>
  </si>
  <si>
    <t>L3.60</t>
  </si>
  <si>
    <t>Direct Therapy*</t>
  </si>
  <si>
    <t>Therapy Expense</t>
  </si>
  <si>
    <t>Activity Expense</t>
  </si>
  <si>
    <t>*all PT, OT, and ST PR Taxes &amp; Benefits assigned to this line</t>
  </si>
  <si>
    <t>Sch 5</t>
  </si>
  <si>
    <t>below:</t>
  </si>
  <si>
    <t>Hampden Rehab</t>
  </si>
  <si>
    <t>2/1/22 - 12/31/22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</si>
</sst>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 val="singleAccounting"/>
      <sz val="10"/>
      <color theme="1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 val="singleAccounting"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/>
  </cellStyleXfs>
  <cellXfs count="52">
    <xf numFmtId="0" fontId="0" fillId="0" borderId="0" xfId="0"/>
    <xf numFmtId="164" fontId="2" fillId="0" borderId="0" xfId="2" applyNumberFormat="1" applyFont="1"/>
    <xf numFmtId="0" fontId="2" fillId="0" borderId="0" xfId="1" applyFont="1" applyAlignment="1">
      <alignment horizontal="center"/>
    </xf>
    <xf numFmtId="49" fontId="2" fillId="0" borderId="0" xfId="1" applyNumberFormat="1" applyFont="1" applyAlignment="1">
      <alignment horizontal="left"/>
    </xf>
    <xf numFmtId="164" fontId="2" fillId="2" borderId="0" xfId="3" applyNumberFormat="1" applyFont="1" applyFill="1"/>
    <xf numFmtId="165" fontId="2" fillId="0" borderId="0" xfId="3" applyNumberFormat="1" applyFont="1" applyFill="1"/>
    <xf numFmtId="164" fontId="2" fillId="0" borderId="0" xfId="3" applyNumberFormat="1" applyFont="1" applyFill="1"/>
    <xf numFmtId="165" fontId="2" fillId="0" borderId="0" xfId="2" quotePrefix="1" applyNumberFormat="1" applyFont="1" applyAlignment="1">
      <alignment horizontal="center"/>
    </xf>
    <xf numFmtId="0" fontId="2" fillId="0" borderId="0" xfId="1" quotePrefix="1" applyFont="1" applyAlignment="1">
      <alignment horizontal="center"/>
    </xf>
    <xf numFmtId="164" fontId="2" fillId="2" borderId="0" xfId="2" applyNumberFormat="1" applyFont="1" applyFill="1"/>
    <xf numFmtId="164" fontId="2" fillId="0" borderId="0" xfId="2" applyNumberFormat="1" applyFont="1" applyFill="1"/>
    <xf numFmtId="164" fontId="5" fillId="0" borderId="0" xfId="4" applyNumberFormat="1" applyFont="1"/>
    <xf numFmtId="164" fontId="6" fillId="0" borderId="0" xfId="3" applyNumberFormat="1" applyFont="1"/>
    <xf numFmtId="164" fontId="2" fillId="0" borderId="0" xfId="3" applyNumberFormat="1" applyFont="1"/>
    <xf numFmtId="164" fontId="2" fillId="0" borderId="1" xfId="2" applyNumberFormat="1" applyFont="1" applyBorder="1"/>
    <xf numFmtId="0" fontId="7" fillId="0" borderId="0" xfId="1" applyFont="1"/>
    <xf numFmtId="0" fontId="8" fillId="0" borderId="0" xfId="1" applyFont="1" applyAlignment="1">
      <alignment horizontal="left"/>
    </xf>
    <xf numFmtId="164" fontId="8" fillId="0" borderId="0" xfId="3" applyNumberFormat="1" applyFont="1"/>
    <xf numFmtId="0" fontId="8" fillId="0" borderId="0" xfId="1" applyFont="1"/>
    <xf numFmtId="49" fontId="9" fillId="0" borderId="0" xfId="1" applyNumberFormat="1" applyFont="1"/>
    <xf numFmtId="0" fontId="9" fillId="0" borderId="0" xfId="1" applyFont="1" applyAlignment="1">
      <alignment horizontal="left"/>
    </xf>
    <xf numFmtId="164" fontId="10" fillId="0" borderId="0" xfId="2" applyNumberFormat="1" applyFont="1" applyAlignment="1">
      <alignment horizontal="right" wrapText="1"/>
    </xf>
    <xf numFmtId="164" fontId="10" fillId="0" borderId="0" xfId="3" applyNumberFormat="1" applyFont="1" applyAlignment="1">
      <alignment horizontal="right"/>
    </xf>
    <xf numFmtId="164" fontId="10" fillId="0" borderId="0" xfId="3" applyNumberFormat="1" applyFont="1" applyAlignment="1">
      <alignment horizontal="right" wrapText="1"/>
    </xf>
    <xf numFmtId="0" fontId="9" fillId="0" borderId="0" xfId="1" applyFont="1" applyAlignment="1">
      <alignment horizontal="right" wrapText="1"/>
    </xf>
    <xf numFmtId="164" fontId="9" fillId="0" borderId="0" xfId="2" applyNumberFormat="1" applyFont="1"/>
    <xf numFmtId="164" fontId="11" fillId="0" borderId="0" xfId="2" applyNumberFormat="1" applyFont="1"/>
    <xf numFmtId="164" fontId="11" fillId="0" borderId="0" xfId="2" applyNumberFormat="1" applyFont="1" applyAlignment="1">
      <alignment wrapText="1"/>
    </xf>
    <xf numFmtId="0" fontId="2" fillId="0" borderId="0" xfId="4" applyFont="1" applyAlignment="1">
      <alignment horizontal="left"/>
    </xf>
    <xf numFmtId="165" fontId="2" fillId="2" borderId="0" xfId="3" applyNumberFormat="1" applyFont="1" applyFill="1"/>
    <xf numFmtId="10" fontId="2" fillId="0" borderId="0" xfId="6" applyNumberFormat="1" applyFont="1"/>
    <xf numFmtId="164" fontId="7" fillId="0" borderId="0" xfId="2" applyNumberFormat="1" applyFont="1"/>
    <xf numFmtId="164" fontId="8" fillId="0" borderId="0" xfId="1" applyNumberFormat="1" applyFont="1"/>
    <xf numFmtId="0" fontId="2" fillId="0" borderId="0" xfId="4" quotePrefix="1" applyFont="1" applyAlignment="1">
      <alignment horizontal="left"/>
    </xf>
    <xf numFmtId="0" fontId="12" fillId="0" borderId="0" xfId="1" applyFont="1" applyAlignment="1">
      <alignment horizontal="left"/>
    </xf>
    <xf numFmtId="165" fontId="7" fillId="0" borderId="0" xfId="2" applyNumberFormat="1" applyFont="1"/>
    <xf numFmtId="165" fontId="7" fillId="0" borderId="0" xfId="3" applyNumberFormat="1" applyFont="1"/>
    <xf numFmtId="164" fontId="7" fillId="0" borderId="0" xfId="3" applyNumberFormat="1" applyFont="1"/>
    <xf numFmtId="10" fontId="7" fillId="0" borderId="0" xfId="1" applyNumberFormat="1" applyFont="1"/>
    <xf numFmtId="164" fontId="7" fillId="0" borderId="0" xfId="1" applyNumberFormat="1" applyFont="1"/>
    <xf numFmtId="0" fontId="2" fillId="0" borderId="0" xfId="7" applyFont="1"/>
    <xf numFmtId="164" fontId="14" fillId="0" borderId="0" xfId="3" applyNumberFormat="1" applyFont="1" applyAlignment="1">
      <alignment horizontal="right"/>
    </xf>
    <xf numFmtId="0" fontId="14" fillId="0" borderId="0" xfId="1" applyFont="1" applyAlignment="1">
      <alignment horizontal="right" wrapText="1"/>
    </xf>
    <xf numFmtId="164" fontId="14" fillId="0" borderId="0" xfId="2" applyNumberFormat="1" applyFont="1" applyAlignment="1">
      <alignment wrapText="1"/>
    </xf>
    <xf numFmtId="164" fontId="12" fillId="0" borderId="0" xfId="2" applyNumberFormat="1" applyFont="1"/>
    <xf numFmtId="164" fontId="6" fillId="0" borderId="0" xfId="2" applyNumberFormat="1" applyFont="1"/>
    <xf numFmtId="164" fontId="15" fillId="0" borderId="0" xfId="1" applyNumberFormat="1" applyFont="1"/>
    <xf numFmtId="0" fontId="9" fillId="0" borderId="0" xfId="1" applyFont="1" applyAlignment="1">
      <alignment horizontal="right"/>
    </xf>
    <xf numFmtId="164" fontId="9" fillId="0" borderId="0" xfId="2" applyNumberFormat="1" applyFont="1" applyAlignment="1">
      <alignment horizontal="right"/>
    </xf>
    <xf numFmtId="164" fontId="11" fillId="0" borderId="0" xfId="2" applyNumberFormat="1" applyFont="1" applyAlignment="1">
      <alignment horizontal="right"/>
    </xf>
    <xf numFmtId="164" fontId="11" fillId="0" borderId="0" xfId="2" applyNumberFormat="1" applyFont="1" applyAlignment="1">
      <alignment horizontal="right" wrapText="1"/>
    </xf>
    <xf numFmtId="164" fontId="15" fillId="0" borderId="0" xfId="2" applyNumberFormat="1" applyFont="1"/>
  </cellXfs>
  <cellStyles count="8">
    <cellStyle name="Comma 2" xfId="2" xr:uid="{D587A323-EDFC-485E-9C5F-59AAAF7BBE4B}"/>
    <cellStyle name="Comma 3" xfId="3" xr:uid="{7E2DBF5D-F042-41E3-9F04-7C11FD3A2E83}"/>
    <cellStyle name="Normal" xfId="0" builtinId="0"/>
    <cellStyle name="Normal 2" xfId="1" xr:uid="{B5C3AB89-0E90-4B0C-A193-FE95867EED6A}"/>
    <cellStyle name="Normal 2 2" xfId="4" xr:uid="{2B4729A9-2B8B-45C7-99E9-BB346CBE614A}"/>
    <cellStyle name="Normal 2 3" xfId="7" xr:uid="{E3DBB4AC-1A28-4AEE-9213-806EAB2396F8}"/>
    <cellStyle name="Percent 2" xfId="5" xr:uid="{4E5495F3-BAE5-4623-BB9B-113E35D9B4E7}"/>
    <cellStyle name="Percent 3" xfId="6" xr:uid="{B46E7A8E-D685-445D-AE3F-BF83322922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wner/Progressive%20Provider%20Dropbox/Roth%20and%20Co/Roth%20and%20Co%202022/Pointe%20Group/MassHealth%20Cost%20Reports/Baypointe%20123121/Baypointe%20Trial%20Balan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SQL224\Workpapers\data\5000's\5060\2005-6-30\Financials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B"/>
      <sheetName val="MCD TB"/>
      <sheetName val="Employee Totals by Account"/>
      <sheetName val="Formatted TB"/>
      <sheetName val="SCHEDULE 2"/>
      <sheetName val="SCHEDULE 3"/>
      <sheetName val="SCHEDULE 4"/>
      <sheetName val="SCHEDULE 5"/>
      <sheetName val="SCHEDULE 6"/>
      <sheetName val="SCHEDULE 7"/>
      <sheetName val="SCHEDULE 8"/>
      <sheetName val="Sch 8 calcs"/>
      <sheetName val="Lookup ER"/>
      <sheetName val="Lookup ALE"/>
    </sheetNames>
    <sheetDataSet>
      <sheetData sheetId="0"/>
      <sheetData sheetId="1">
        <row r="6">
          <cell r="A6" t="str">
            <v>Schedule</v>
          </cell>
          <cell r="B6" t="str">
            <v>Line</v>
          </cell>
          <cell r="C6" t="str">
            <v>Column</v>
          </cell>
          <cell r="D6" t="str">
            <v>Sub</v>
          </cell>
          <cell r="E6" t="str">
            <v>Orig acct</v>
          </cell>
          <cell r="F6" t="str">
            <v>Account No</v>
          </cell>
          <cell r="G6" t="str">
            <v>Description</v>
          </cell>
          <cell r="H6" t="str">
            <v>Year-to-Date</v>
          </cell>
          <cell r="I6" t="str">
            <v>Comment</v>
          </cell>
          <cell r="K6" t="str">
            <v>CY Adjmt</v>
          </cell>
        </row>
        <row r="7">
          <cell r="A7" t="str">
            <v xml:space="preserve">6 </v>
          </cell>
          <cell r="B7" t="str">
            <v>L1.1</v>
          </cell>
          <cell r="C7" t="str">
            <v>1</v>
          </cell>
          <cell r="E7">
            <v>1025</v>
          </cell>
          <cell r="F7" t="str">
            <v>101000.000</v>
          </cell>
          <cell r="G7" t="str">
            <v xml:space="preserve">    Cash - Operating</v>
          </cell>
          <cell r="H7">
            <v>-416599.79</v>
          </cell>
        </row>
        <row r="8">
          <cell r="A8" t="str">
            <v xml:space="preserve">6 </v>
          </cell>
          <cell r="B8" t="str">
            <v>L1.1</v>
          </cell>
          <cell r="C8" t="str">
            <v>1</v>
          </cell>
          <cell r="E8">
            <v>1025</v>
          </cell>
          <cell r="F8" t="str">
            <v>102000.000</v>
          </cell>
          <cell r="G8" t="str">
            <v xml:space="preserve">    Cash - Petty</v>
          </cell>
          <cell r="H8">
            <v>1400</v>
          </cell>
        </row>
        <row r="9">
          <cell r="A9" t="str">
            <v xml:space="preserve">6 </v>
          </cell>
          <cell r="B9" t="str">
            <v>L1.1</v>
          </cell>
          <cell r="C9" t="str">
            <v>1</v>
          </cell>
          <cell r="E9">
            <v>1025</v>
          </cell>
          <cell r="F9" t="str">
            <v>103000.000</v>
          </cell>
          <cell r="G9" t="str">
            <v xml:space="preserve">    Cash - Special</v>
          </cell>
          <cell r="H9">
            <v>197.87</v>
          </cell>
        </row>
        <row r="10">
          <cell r="A10" t="str">
            <v xml:space="preserve">6 </v>
          </cell>
          <cell r="B10" t="str">
            <v>L1.1</v>
          </cell>
          <cell r="C10" t="str">
            <v>1</v>
          </cell>
          <cell r="E10">
            <v>1025</v>
          </cell>
          <cell r="F10" t="str">
            <v>104000.000</v>
          </cell>
          <cell r="G10" t="str">
            <v xml:space="preserve">    PNA Checking Account</v>
          </cell>
          <cell r="H10">
            <v>19794.91</v>
          </cell>
        </row>
        <row r="11">
          <cell r="A11" t="str">
            <v xml:space="preserve">6 </v>
          </cell>
          <cell r="B11" t="str">
            <v>L1.1</v>
          </cell>
          <cell r="C11" t="str">
            <v>1</v>
          </cell>
          <cell r="E11">
            <v>1025</v>
          </cell>
          <cell r="F11" t="str">
            <v>104100.000</v>
          </cell>
          <cell r="G11" t="str">
            <v xml:space="preserve">    PNA Savings Account</v>
          </cell>
          <cell r="H11">
            <v>39250.519999999997</v>
          </cell>
        </row>
        <row r="12">
          <cell r="A12" t="str">
            <v xml:space="preserve">6 </v>
          </cell>
          <cell r="B12" t="str">
            <v>L1.1</v>
          </cell>
          <cell r="C12" t="str">
            <v>1</v>
          </cell>
          <cell r="E12">
            <v>1025</v>
          </cell>
          <cell r="F12" t="str">
            <v>104200.000</v>
          </cell>
          <cell r="G12" t="str">
            <v xml:space="preserve">    Resident Council Account</v>
          </cell>
          <cell r="H12">
            <v>12944.55</v>
          </cell>
        </row>
        <row r="13">
          <cell r="A13" t="str">
            <v xml:space="preserve">6 </v>
          </cell>
          <cell r="B13" t="str">
            <v>L1.5</v>
          </cell>
          <cell r="C13" t="str">
            <v>1</v>
          </cell>
          <cell r="E13">
            <v>1063</v>
          </cell>
          <cell r="F13" t="str">
            <v>111000.000</v>
          </cell>
          <cell r="G13" t="str">
            <v xml:space="preserve">    A/R - Private</v>
          </cell>
          <cell r="H13">
            <v>482779.35</v>
          </cell>
        </row>
        <row r="14">
          <cell r="A14" t="str">
            <v xml:space="preserve">6 </v>
          </cell>
          <cell r="B14" t="str">
            <v>L1.5</v>
          </cell>
          <cell r="C14" t="str">
            <v>1</v>
          </cell>
          <cell r="E14">
            <v>1073</v>
          </cell>
          <cell r="F14" t="str">
            <v>112000.000</v>
          </cell>
          <cell r="G14" t="str">
            <v xml:space="preserve">    A/R - Medicare Part A</v>
          </cell>
          <cell r="H14">
            <v>175442.23</v>
          </cell>
        </row>
        <row r="15">
          <cell r="A15" t="str">
            <v xml:space="preserve">6 </v>
          </cell>
          <cell r="B15" t="str">
            <v>L1.5</v>
          </cell>
          <cell r="C15" t="str">
            <v>1</v>
          </cell>
          <cell r="E15">
            <v>1073</v>
          </cell>
          <cell r="F15" t="str">
            <v>112500.000</v>
          </cell>
          <cell r="G15" t="str">
            <v xml:space="preserve">    A/R - Medicare Part B</v>
          </cell>
          <cell r="H15">
            <v>9602.19</v>
          </cell>
        </row>
        <row r="16">
          <cell r="A16" t="str">
            <v xml:space="preserve">6 </v>
          </cell>
          <cell r="B16" t="str">
            <v>L1.5</v>
          </cell>
          <cell r="C16" t="str">
            <v>1</v>
          </cell>
          <cell r="E16">
            <v>1079</v>
          </cell>
          <cell r="F16" t="str">
            <v>113000.000</v>
          </cell>
          <cell r="G16" t="str">
            <v xml:space="preserve">    A/R - Medicaid</v>
          </cell>
          <cell r="H16">
            <v>819803.96</v>
          </cell>
        </row>
        <row r="17">
          <cell r="A17" t="str">
            <v xml:space="preserve">6 </v>
          </cell>
          <cell r="B17" t="str">
            <v>L1.5</v>
          </cell>
          <cell r="C17" t="str">
            <v>1</v>
          </cell>
          <cell r="E17">
            <v>1079</v>
          </cell>
          <cell r="F17" t="str">
            <v>114000.000</v>
          </cell>
          <cell r="G17" t="str">
            <v xml:space="preserve">    A/R - Hospice</v>
          </cell>
          <cell r="H17">
            <v>101677.42</v>
          </cell>
        </row>
        <row r="18">
          <cell r="A18" t="str">
            <v xml:space="preserve">6 </v>
          </cell>
          <cell r="B18" t="str">
            <v>L1.5</v>
          </cell>
          <cell r="C18" t="str">
            <v>1</v>
          </cell>
          <cell r="E18">
            <v>1066</v>
          </cell>
          <cell r="F18" t="str">
            <v>115000.000</v>
          </cell>
          <cell r="G18" t="str">
            <v xml:space="preserve">    A/R - Managed Care</v>
          </cell>
          <cell r="H18">
            <v>178619.94</v>
          </cell>
        </row>
        <row r="19">
          <cell r="A19" t="str">
            <v xml:space="preserve">6 </v>
          </cell>
          <cell r="B19" t="str">
            <v>L1.5</v>
          </cell>
          <cell r="C19" t="str">
            <v>1</v>
          </cell>
          <cell r="E19">
            <v>1083</v>
          </cell>
          <cell r="F19" t="str">
            <v>115500.000</v>
          </cell>
          <cell r="G19" t="str">
            <v xml:space="preserve">    A/R - PACE</v>
          </cell>
          <cell r="H19">
            <v>334386.52</v>
          </cell>
        </row>
        <row r="20">
          <cell r="A20" t="str">
            <v xml:space="preserve">6 </v>
          </cell>
          <cell r="B20" t="str">
            <v>L1.5</v>
          </cell>
          <cell r="C20" t="str">
            <v>1</v>
          </cell>
          <cell r="E20">
            <v>1089</v>
          </cell>
          <cell r="F20" t="str">
            <v>117100.000</v>
          </cell>
          <cell r="G20" t="str">
            <v xml:space="preserve">    A/R - Co-Insurance Part A</v>
          </cell>
          <cell r="H20">
            <v>63677.09</v>
          </cell>
        </row>
        <row r="21">
          <cell r="A21" t="str">
            <v xml:space="preserve">6 </v>
          </cell>
          <cell r="B21" t="str">
            <v>L1.5</v>
          </cell>
          <cell r="C21" t="str">
            <v>1</v>
          </cell>
          <cell r="E21">
            <v>1089</v>
          </cell>
          <cell r="F21" t="str">
            <v>117200.000</v>
          </cell>
          <cell r="G21" t="str">
            <v xml:space="preserve">    A/R - Co-Insurance Part B</v>
          </cell>
          <cell r="H21">
            <v>8268.86</v>
          </cell>
        </row>
        <row r="22">
          <cell r="A22" t="str">
            <v xml:space="preserve">6 </v>
          </cell>
          <cell r="B22" t="str">
            <v>L1.5</v>
          </cell>
          <cell r="C22" t="str">
            <v>1</v>
          </cell>
          <cell r="E22">
            <v>1063</v>
          </cell>
          <cell r="F22" t="str">
            <v>117400.000</v>
          </cell>
          <cell r="G22" t="str">
            <v xml:space="preserve">    A/R - Resources</v>
          </cell>
          <cell r="H22">
            <v>170726.36</v>
          </cell>
        </row>
        <row r="23">
          <cell r="A23" t="str">
            <v xml:space="preserve">6 </v>
          </cell>
          <cell r="B23" t="str">
            <v>L1.5</v>
          </cell>
          <cell r="C23" t="str">
            <v>1</v>
          </cell>
          <cell r="E23">
            <v>1089</v>
          </cell>
          <cell r="F23" t="str">
            <v>117700.000</v>
          </cell>
          <cell r="G23" t="str">
            <v xml:space="preserve">    A/R - Other</v>
          </cell>
          <cell r="H23">
            <v>3842.43</v>
          </cell>
        </row>
        <row r="24">
          <cell r="A24" t="str">
            <v xml:space="preserve">6 </v>
          </cell>
          <cell r="B24" t="str">
            <v>L1.5</v>
          </cell>
          <cell r="C24" t="str">
            <v>1</v>
          </cell>
          <cell r="E24">
            <v>1073</v>
          </cell>
          <cell r="F24" t="str">
            <v>117800.000</v>
          </cell>
          <cell r="G24" t="str">
            <v xml:space="preserve">    A/R - Medicare ACO</v>
          </cell>
          <cell r="H24">
            <v>396.81</v>
          </cell>
        </row>
        <row r="25">
          <cell r="A25" t="str">
            <v xml:space="preserve">6 </v>
          </cell>
          <cell r="B25" t="str">
            <v>L1.6</v>
          </cell>
          <cell r="C25" t="str">
            <v>1</v>
          </cell>
          <cell r="E25">
            <v>1140</v>
          </cell>
          <cell r="F25" t="str">
            <v>119000.000</v>
          </cell>
          <cell r="G25" t="str">
            <v xml:space="preserve">    Reserve For Bad Debts</v>
          </cell>
          <cell r="H25">
            <v>-272593.14</v>
          </cell>
        </row>
        <row r="26">
          <cell r="A26" t="str">
            <v xml:space="preserve">6 </v>
          </cell>
          <cell r="B26" t="str">
            <v>L1.15</v>
          </cell>
          <cell r="C26" t="str">
            <v>1</v>
          </cell>
          <cell r="E26">
            <v>1300</v>
          </cell>
          <cell r="F26" t="str">
            <v>151000.000</v>
          </cell>
          <cell r="G26" t="str">
            <v xml:space="preserve">    Prepaid - Expenses</v>
          </cell>
          <cell r="H26">
            <v>12617</v>
          </cell>
        </row>
        <row r="27">
          <cell r="A27" t="str">
            <v xml:space="preserve">6 </v>
          </cell>
          <cell r="B27" t="str">
            <v>L1.13</v>
          </cell>
          <cell r="C27" t="str">
            <v>1</v>
          </cell>
          <cell r="E27">
            <v>1280</v>
          </cell>
          <cell r="F27" t="str">
            <v>152000.000</v>
          </cell>
          <cell r="G27" t="str">
            <v xml:space="preserve">    Prepaid - Insurance</v>
          </cell>
          <cell r="H27">
            <v>196870.48</v>
          </cell>
        </row>
        <row r="28">
          <cell r="A28" t="str">
            <v xml:space="preserve">6 </v>
          </cell>
          <cell r="B28" t="str">
            <v>L1.15</v>
          </cell>
          <cell r="C28" t="str">
            <v>1</v>
          </cell>
          <cell r="E28">
            <v>1300</v>
          </cell>
          <cell r="F28" t="str">
            <v>158100.000</v>
          </cell>
          <cell r="G28" t="str">
            <v xml:space="preserve">    Exchange - PNA</v>
          </cell>
          <cell r="H28">
            <v>-276</v>
          </cell>
        </row>
        <row r="29">
          <cell r="A29" t="str">
            <v xml:space="preserve">6 </v>
          </cell>
          <cell r="B29" t="str">
            <v>L1.15</v>
          </cell>
          <cell r="C29" t="str">
            <v>1</v>
          </cell>
          <cell r="E29">
            <v>1300</v>
          </cell>
          <cell r="F29" t="str">
            <v>158200.000</v>
          </cell>
          <cell r="G29" t="str">
            <v xml:space="preserve">    Exchange - Other</v>
          </cell>
          <cell r="H29">
            <v>10</v>
          </cell>
        </row>
        <row r="30">
          <cell r="A30" t="str">
            <v xml:space="preserve">6 </v>
          </cell>
          <cell r="B30" t="str">
            <v>L1.15</v>
          </cell>
          <cell r="C30" t="str">
            <v>1</v>
          </cell>
          <cell r="E30">
            <v>1300</v>
          </cell>
          <cell r="F30" t="str">
            <v>158300.000</v>
          </cell>
          <cell r="G30" t="str">
            <v xml:space="preserve">    Resident Refunds</v>
          </cell>
          <cell r="H30">
            <v>1590</v>
          </cell>
        </row>
        <row r="31">
          <cell r="A31">
            <v>6</v>
          </cell>
          <cell r="B31" t="str">
            <v>L2.3</v>
          </cell>
          <cell r="C31">
            <v>1</v>
          </cell>
          <cell r="D31" t="str">
            <v>L1.3 4</v>
          </cell>
          <cell r="E31">
            <v>1626.1</v>
          </cell>
          <cell r="F31" t="str">
            <v>161000.000</v>
          </cell>
          <cell r="G31" t="str">
            <v xml:space="preserve">    Leashold Improvements</v>
          </cell>
          <cell r="H31">
            <v>117135.48</v>
          </cell>
        </row>
        <row r="32">
          <cell r="A32">
            <v>6</v>
          </cell>
          <cell r="B32" t="str">
            <v>L2.4</v>
          </cell>
          <cell r="C32">
            <v>1</v>
          </cell>
          <cell r="D32" t="str">
            <v>L1.4 4</v>
          </cell>
          <cell r="E32">
            <v>1651.1</v>
          </cell>
          <cell r="F32" t="str">
            <v>163000.000</v>
          </cell>
          <cell r="G32" t="str">
            <v xml:space="preserve">    Furniture &amp; Fixture </v>
          </cell>
          <cell r="H32">
            <v>557552.02</v>
          </cell>
        </row>
        <row r="33">
          <cell r="A33">
            <v>6</v>
          </cell>
          <cell r="B33" t="str">
            <v>L2.4</v>
          </cell>
          <cell r="C33">
            <v>1</v>
          </cell>
          <cell r="D33" t="str">
            <v>L1.4 4</v>
          </cell>
          <cell r="E33">
            <v>1651.1</v>
          </cell>
          <cell r="F33" t="str">
            <v>163500.000</v>
          </cell>
          <cell r="G33" t="str">
            <v xml:space="preserve">    Equipment</v>
          </cell>
          <cell r="H33">
            <v>71811.64</v>
          </cell>
        </row>
        <row r="34">
          <cell r="A34">
            <v>6</v>
          </cell>
          <cell r="B34" t="str">
            <v>L2.4</v>
          </cell>
          <cell r="C34">
            <v>1</v>
          </cell>
          <cell r="D34" t="str">
            <v>L1.4 4</v>
          </cell>
          <cell r="E34">
            <v>1651.1</v>
          </cell>
          <cell r="F34" t="str">
            <v>164000.000</v>
          </cell>
          <cell r="G34" t="str">
            <v xml:space="preserve">    Computer Hardware</v>
          </cell>
          <cell r="H34">
            <v>15276.09</v>
          </cell>
        </row>
        <row r="35">
          <cell r="A35">
            <v>6</v>
          </cell>
          <cell r="B35" t="str">
            <v>L2.5</v>
          </cell>
          <cell r="C35">
            <v>1</v>
          </cell>
          <cell r="D35" t="str">
            <v>L1.5 4</v>
          </cell>
          <cell r="E35" t="str">
            <v>1710.1</v>
          </cell>
          <cell r="F35" t="str">
            <v>165000.000</v>
          </cell>
          <cell r="G35" t="str">
            <v xml:space="preserve">    Computer Software</v>
          </cell>
          <cell r="H35">
            <v>399.2</v>
          </cell>
        </row>
        <row r="36">
          <cell r="A36">
            <v>6</v>
          </cell>
          <cell r="B36" t="str">
            <v>L2.4</v>
          </cell>
          <cell r="C36">
            <v>1</v>
          </cell>
          <cell r="D36" t="str">
            <v>L1.4 4</v>
          </cell>
          <cell r="E36">
            <v>1651.1</v>
          </cell>
          <cell r="F36" t="str">
            <v>166000.000</v>
          </cell>
          <cell r="G36" t="str">
            <v xml:space="preserve">    Other Assets</v>
          </cell>
          <cell r="H36">
            <v>33474.39</v>
          </cell>
        </row>
        <row r="37">
          <cell r="A37">
            <v>6</v>
          </cell>
          <cell r="B37" t="str">
            <v>L2.3</v>
          </cell>
          <cell r="C37">
            <v>1</v>
          </cell>
          <cell r="D37" t="str">
            <v>L1.3 7</v>
          </cell>
          <cell r="E37">
            <v>1627.2</v>
          </cell>
          <cell r="F37" t="str">
            <v>167000.000</v>
          </cell>
          <cell r="G37" t="str">
            <v xml:space="preserve">    Accum. Dep'n - Leasehold Improve.</v>
          </cell>
          <cell r="H37">
            <v>-45620.73</v>
          </cell>
        </row>
        <row r="38">
          <cell r="A38">
            <v>6</v>
          </cell>
          <cell r="B38" t="str">
            <v>L2.4</v>
          </cell>
          <cell r="C38">
            <v>1</v>
          </cell>
          <cell r="D38" t="str">
            <v>L1.4 7</v>
          </cell>
          <cell r="E38">
            <v>1652.2</v>
          </cell>
          <cell r="F38" t="str">
            <v>167200.000</v>
          </cell>
          <cell r="G38" t="str">
            <v xml:space="preserve">    Accum. Dep'n - Furniture &amp; Fixture</v>
          </cell>
          <cell r="H38">
            <v>-553139.59</v>
          </cell>
        </row>
        <row r="39">
          <cell r="A39">
            <v>6</v>
          </cell>
          <cell r="B39" t="str">
            <v>L2.4</v>
          </cell>
          <cell r="C39">
            <v>1</v>
          </cell>
          <cell r="D39" t="str">
            <v>L1.4 7</v>
          </cell>
          <cell r="E39">
            <v>1652.2</v>
          </cell>
          <cell r="F39" t="str">
            <v>167300.000</v>
          </cell>
          <cell r="G39" t="str">
            <v xml:space="preserve">    Accum. Dep'n - Equipment</v>
          </cell>
          <cell r="H39">
            <v>-61315.15</v>
          </cell>
        </row>
        <row r="40">
          <cell r="A40">
            <v>6</v>
          </cell>
          <cell r="B40" t="str">
            <v>L2.4</v>
          </cell>
          <cell r="C40">
            <v>1</v>
          </cell>
          <cell r="D40" t="str">
            <v>L1.4 7</v>
          </cell>
          <cell r="E40">
            <v>1652.2</v>
          </cell>
          <cell r="F40" t="str">
            <v>167400.000</v>
          </cell>
          <cell r="G40" t="str">
            <v xml:space="preserve">    Accum. Dep'n - Computer Hardware</v>
          </cell>
          <cell r="H40">
            <v>-13092.35</v>
          </cell>
        </row>
        <row r="41">
          <cell r="A41">
            <v>6</v>
          </cell>
          <cell r="B41" t="str">
            <v>L2.5</v>
          </cell>
          <cell r="C41">
            <v>1</v>
          </cell>
          <cell r="D41" t="str">
            <v>L1.5 7</v>
          </cell>
          <cell r="E41" t="str">
            <v>1710.2</v>
          </cell>
          <cell r="F41" t="str">
            <v>167500.000</v>
          </cell>
          <cell r="G41" t="str">
            <v xml:space="preserve">    Accum. Amort. - Computer Software</v>
          </cell>
          <cell r="H41">
            <v>-399.21</v>
          </cell>
        </row>
        <row r="42">
          <cell r="A42">
            <v>6</v>
          </cell>
          <cell r="B42" t="str">
            <v>L2.4</v>
          </cell>
          <cell r="C42">
            <v>1</v>
          </cell>
          <cell r="D42" t="str">
            <v>L1.4 7</v>
          </cell>
          <cell r="E42">
            <v>1652.2</v>
          </cell>
          <cell r="F42" t="str">
            <v>167600.000</v>
          </cell>
          <cell r="G42" t="str">
            <v xml:space="preserve">    Accum. Dep'n - Other Assets</v>
          </cell>
          <cell r="H42">
            <v>-8644.2999999999993</v>
          </cell>
        </row>
        <row r="43">
          <cell r="A43">
            <v>6</v>
          </cell>
          <cell r="B43" t="str">
            <v>L1.17</v>
          </cell>
          <cell r="C43">
            <v>1</v>
          </cell>
          <cell r="D43">
            <v>0</v>
          </cell>
          <cell r="E43">
            <v>1651.1</v>
          </cell>
          <cell r="F43" t="str">
            <v>171000.000</v>
          </cell>
          <cell r="G43" t="str">
            <v xml:space="preserve">    Capital Lease Assets</v>
          </cell>
          <cell r="H43">
            <v>10388</v>
          </cell>
        </row>
        <row r="44">
          <cell r="A44">
            <v>6</v>
          </cell>
          <cell r="B44" t="str">
            <v>L1.17</v>
          </cell>
          <cell r="C44">
            <v>1</v>
          </cell>
          <cell r="D44">
            <v>0</v>
          </cell>
          <cell r="E44">
            <v>1652.2</v>
          </cell>
          <cell r="F44" t="str">
            <v>175000.000</v>
          </cell>
          <cell r="G44" t="str">
            <v xml:space="preserve">    Accum Amort - Capital Lease Assets</v>
          </cell>
          <cell r="H44">
            <v>-9350</v>
          </cell>
        </row>
        <row r="45">
          <cell r="A45">
            <v>6</v>
          </cell>
          <cell r="B45" t="str">
            <v>L3A.100</v>
          </cell>
          <cell r="C45">
            <v>2</v>
          </cell>
          <cell r="E45">
            <v>1960</v>
          </cell>
          <cell r="F45" t="str">
            <v>182000.000</v>
          </cell>
          <cell r="G45" t="str">
            <v xml:space="preserve">    Other Deposits</v>
          </cell>
          <cell r="H45">
            <v>2944</v>
          </cell>
        </row>
        <row r="46">
          <cell r="A46">
            <v>6</v>
          </cell>
          <cell r="B46" t="str">
            <v>L3A.100</v>
          </cell>
          <cell r="C46">
            <v>2</v>
          </cell>
          <cell r="E46">
            <v>1940</v>
          </cell>
          <cell r="F46" t="str">
            <v>185000.000</v>
          </cell>
          <cell r="G46" t="str">
            <v xml:space="preserve">    Goodwill</v>
          </cell>
          <cell r="H46">
            <v>9481742.4499999993</v>
          </cell>
        </row>
        <row r="47">
          <cell r="A47">
            <v>6</v>
          </cell>
          <cell r="B47" t="str">
            <v>L3A.100</v>
          </cell>
          <cell r="C47">
            <v>2</v>
          </cell>
          <cell r="E47">
            <v>1940</v>
          </cell>
          <cell r="F47" t="str">
            <v>185500.000</v>
          </cell>
          <cell r="G47" t="str">
            <v xml:space="preserve">    Accum Amort - Goodwill</v>
          </cell>
          <cell r="H47">
            <v>-4832042.21</v>
          </cell>
        </row>
        <row r="48">
          <cell r="A48" t="str">
            <v xml:space="preserve">6 </v>
          </cell>
          <cell r="B48" t="str">
            <v>L3.5</v>
          </cell>
          <cell r="C48" t="str">
            <v>1</v>
          </cell>
          <cell r="E48">
            <v>1975.1</v>
          </cell>
          <cell r="F48" t="str">
            <v>186000.000</v>
          </cell>
          <cell r="G48" t="str">
            <v xml:space="preserve">    Deferred Closing Cost</v>
          </cell>
          <cell r="H48">
            <v>124102</v>
          </cell>
        </row>
        <row r="49">
          <cell r="A49" t="str">
            <v xml:space="preserve">6 </v>
          </cell>
          <cell r="B49" t="str">
            <v>L3.6</v>
          </cell>
          <cell r="C49" t="str">
            <v>1</v>
          </cell>
          <cell r="E49">
            <v>1975.2</v>
          </cell>
          <cell r="F49" t="str">
            <v>186500.000</v>
          </cell>
          <cell r="G49" t="str">
            <v xml:space="preserve">    Accum Amort - Deferred Closing Cost</v>
          </cell>
          <cell r="H49">
            <v>-68945.55</v>
          </cell>
        </row>
        <row r="50">
          <cell r="A50" t="str">
            <v xml:space="preserve">6 </v>
          </cell>
          <cell r="B50" t="str">
            <v>L5.1</v>
          </cell>
          <cell r="C50" t="str">
            <v>1</v>
          </cell>
          <cell r="E50">
            <v>2020</v>
          </cell>
          <cell r="F50" t="str">
            <v>201000.000</v>
          </cell>
          <cell r="G50" t="str">
            <v xml:space="preserve">    Accounts Payable</v>
          </cell>
          <cell r="H50">
            <v>-854907.2</v>
          </cell>
        </row>
        <row r="51">
          <cell r="A51" t="str">
            <v xml:space="preserve">6 </v>
          </cell>
          <cell r="B51" t="str">
            <v>L5.2</v>
          </cell>
          <cell r="C51" t="str">
            <v>1</v>
          </cell>
          <cell r="E51">
            <v>2030</v>
          </cell>
          <cell r="F51" t="str">
            <v>203000.000</v>
          </cell>
          <cell r="G51" t="str">
            <v xml:space="preserve">    Accrued Expenses</v>
          </cell>
          <cell r="H51">
            <v>-63313.56</v>
          </cell>
        </row>
        <row r="52">
          <cell r="A52" t="str">
            <v xml:space="preserve">6 </v>
          </cell>
          <cell r="B52" t="str">
            <v>L5.10</v>
          </cell>
          <cell r="C52" t="str">
            <v>1</v>
          </cell>
          <cell r="E52">
            <v>2290</v>
          </cell>
          <cell r="F52" t="str">
            <v>203100.000</v>
          </cell>
          <cell r="G52" t="str">
            <v xml:space="preserve">    PNA Checking Account - Due To Residents</v>
          </cell>
          <cell r="H52">
            <v>-19794.91</v>
          </cell>
        </row>
        <row r="53">
          <cell r="A53" t="str">
            <v xml:space="preserve">6 </v>
          </cell>
          <cell r="B53" t="str">
            <v>L5.10</v>
          </cell>
          <cell r="C53" t="str">
            <v>1</v>
          </cell>
          <cell r="E53">
            <v>2290</v>
          </cell>
          <cell r="F53" t="str">
            <v>203200.000</v>
          </cell>
          <cell r="G53" t="str">
            <v xml:space="preserve">    PNA Savings Account - Due To Residents</v>
          </cell>
          <cell r="H53">
            <v>-39250.519999999997</v>
          </cell>
        </row>
        <row r="54">
          <cell r="A54" t="str">
            <v xml:space="preserve">6 </v>
          </cell>
          <cell r="B54" t="str">
            <v>L5.10</v>
          </cell>
          <cell r="C54" t="str">
            <v>1</v>
          </cell>
          <cell r="E54">
            <v>2290</v>
          </cell>
          <cell r="F54" t="str">
            <v>203300.000</v>
          </cell>
          <cell r="G54" t="str">
            <v xml:space="preserve">    Resident Council Account - Due To Residents</v>
          </cell>
          <cell r="H54">
            <v>-12944.55</v>
          </cell>
        </row>
        <row r="55">
          <cell r="A55" t="str">
            <v xml:space="preserve">6 </v>
          </cell>
          <cell r="B55" t="str">
            <v>L5.7</v>
          </cell>
          <cell r="C55" t="str">
            <v>1</v>
          </cell>
          <cell r="E55">
            <v>2220</v>
          </cell>
          <cell r="F55" t="str">
            <v>216000.000</v>
          </cell>
          <cell r="G55" t="str">
            <v xml:space="preserve">    401K Withholding</v>
          </cell>
          <cell r="H55">
            <v>-1204</v>
          </cell>
        </row>
        <row r="56">
          <cell r="A56" t="str">
            <v xml:space="preserve">6 </v>
          </cell>
          <cell r="B56" t="str">
            <v>L5.7</v>
          </cell>
          <cell r="C56" t="str">
            <v>1</v>
          </cell>
          <cell r="E56">
            <v>2200</v>
          </cell>
          <cell r="F56" t="str">
            <v>216500.000</v>
          </cell>
          <cell r="G56" t="str">
            <v xml:space="preserve">    401K Loan Repayment</v>
          </cell>
          <cell r="H56">
            <v>1200</v>
          </cell>
        </row>
        <row r="57">
          <cell r="A57" t="str">
            <v xml:space="preserve">6 </v>
          </cell>
          <cell r="B57" t="str">
            <v>L5.7</v>
          </cell>
          <cell r="C57" t="str">
            <v>1</v>
          </cell>
          <cell r="E57">
            <v>2200</v>
          </cell>
          <cell r="F57" t="str">
            <v>219100.000</v>
          </cell>
          <cell r="G57" t="str">
            <v xml:space="preserve">    Other Payroll W/H- Accident</v>
          </cell>
          <cell r="H57">
            <v>416.03</v>
          </cell>
        </row>
        <row r="58">
          <cell r="A58" t="str">
            <v xml:space="preserve">6 </v>
          </cell>
          <cell r="B58" t="str">
            <v>L5.7</v>
          </cell>
          <cell r="C58" t="str">
            <v>1</v>
          </cell>
          <cell r="E58">
            <v>2200</v>
          </cell>
          <cell r="F58" t="str">
            <v>219200.000</v>
          </cell>
          <cell r="G58" t="str">
            <v xml:space="preserve">    Other Payroll W/H- Cancer</v>
          </cell>
          <cell r="H58">
            <v>98.4</v>
          </cell>
        </row>
        <row r="59">
          <cell r="A59" t="str">
            <v xml:space="preserve">6 </v>
          </cell>
          <cell r="B59" t="str">
            <v>L5.7</v>
          </cell>
          <cell r="C59" t="str">
            <v>1</v>
          </cell>
          <cell r="E59">
            <v>2200</v>
          </cell>
          <cell r="F59" t="str">
            <v>219300.000</v>
          </cell>
          <cell r="G59" t="str">
            <v xml:space="preserve">    Other Payroll W/H- Critical Care</v>
          </cell>
          <cell r="H59">
            <v>6830.16</v>
          </cell>
        </row>
        <row r="60">
          <cell r="A60" t="str">
            <v xml:space="preserve">6 </v>
          </cell>
          <cell r="B60" t="str">
            <v>L5.7</v>
          </cell>
          <cell r="C60" t="str">
            <v>1</v>
          </cell>
          <cell r="E60">
            <v>2200</v>
          </cell>
          <cell r="F60" t="str">
            <v>219400.000</v>
          </cell>
          <cell r="G60" t="str">
            <v xml:space="preserve">    Other Payroll W/H- Illness</v>
          </cell>
          <cell r="H60">
            <v>-6689.62</v>
          </cell>
        </row>
        <row r="61">
          <cell r="A61" t="str">
            <v xml:space="preserve">6 </v>
          </cell>
          <cell r="B61" t="str">
            <v>L5.7</v>
          </cell>
          <cell r="C61" t="str">
            <v>1</v>
          </cell>
          <cell r="E61">
            <v>2200</v>
          </cell>
          <cell r="F61" t="str">
            <v>219500.000</v>
          </cell>
          <cell r="G61" t="str">
            <v xml:space="preserve">    Other Payroll W/H- Life</v>
          </cell>
          <cell r="H61">
            <v>585.70000000000005</v>
          </cell>
        </row>
        <row r="62">
          <cell r="A62" t="str">
            <v xml:space="preserve">6 </v>
          </cell>
          <cell r="B62" t="str">
            <v>L5.7</v>
          </cell>
          <cell r="C62" t="str">
            <v>1</v>
          </cell>
          <cell r="E62">
            <v>2200</v>
          </cell>
          <cell r="F62" t="str">
            <v>219600.000</v>
          </cell>
          <cell r="G62" t="str">
            <v xml:space="preserve">    Other Payroll W/H LTD</v>
          </cell>
          <cell r="H62">
            <v>-1917.5</v>
          </cell>
        </row>
        <row r="63">
          <cell r="A63" t="str">
            <v xml:space="preserve">6 </v>
          </cell>
          <cell r="B63" t="str">
            <v>L5.7</v>
          </cell>
          <cell r="C63" t="str">
            <v>1</v>
          </cell>
          <cell r="E63">
            <v>2200</v>
          </cell>
          <cell r="F63" t="str">
            <v>219700.000</v>
          </cell>
          <cell r="G63" t="str">
            <v xml:space="preserve">    Other Payroll W/H STD</v>
          </cell>
          <cell r="H63">
            <v>2989.29</v>
          </cell>
        </row>
        <row r="64">
          <cell r="A64" t="str">
            <v xml:space="preserve">6 </v>
          </cell>
          <cell r="B64" t="str">
            <v>L5.7</v>
          </cell>
          <cell r="C64" t="str">
            <v>1</v>
          </cell>
          <cell r="E64">
            <v>2200</v>
          </cell>
          <cell r="F64" t="str">
            <v>219800.000</v>
          </cell>
          <cell r="G64" t="str">
            <v xml:space="preserve">    Other Payroll W/H- Vision</v>
          </cell>
          <cell r="H64">
            <v>448.48</v>
          </cell>
        </row>
        <row r="65">
          <cell r="A65" t="str">
            <v xml:space="preserve">6 </v>
          </cell>
          <cell r="B65" t="str">
            <v>L5.7</v>
          </cell>
          <cell r="C65" t="str">
            <v>1</v>
          </cell>
          <cell r="E65">
            <v>2190</v>
          </cell>
          <cell r="F65" t="str">
            <v>220000.000</v>
          </cell>
          <cell r="G65" t="str">
            <v xml:space="preserve">    Accrued Salaries &amp; Wages</v>
          </cell>
          <cell r="H65">
            <v>-292495.84000000003</v>
          </cell>
        </row>
        <row r="66">
          <cell r="A66" t="str">
            <v xml:space="preserve">6 </v>
          </cell>
          <cell r="B66" t="str">
            <v>L5.7</v>
          </cell>
          <cell r="C66" t="str">
            <v>1</v>
          </cell>
          <cell r="E66">
            <v>2190</v>
          </cell>
          <cell r="F66" t="str">
            <v>221000.000</v>
          </cell>
          <cell r="G66" t="str">
            <v xml:space="preserve">    Accrued Vacation </v>
          </cell>
          <cell r="H66">
            <v>-266584.37</v>
          </cell>
        </row>
        <row r="67">
          <cell r="A67" t="str">
            <v xml:space="preserve">6 </v>
          </cell>
          <cell r="B67" t="str">
            <v>L5.7</v>
          </cell>
          <cell r="C67" t="str">
            <v>1</v>
          </cell>
          <cell r="E67">
            <v>2190</v>
          </cell>
          <cell r="F67" t="str">
            <v>222000.000</v>
          </cell>
          <cell r="G67" t="str">
            <v xml:space="preserve">    Accrued Sick </v>
          </cell>
          <cell r="H67">
            <v>-34736.14</v>
          </cell>
        </row>
        <row r="68">
          <cell r="A68" t="str">
            <v xml:space="preserve">6 </v>
          </cell>
          <cell r="B68" t="str">
            <v>L5.7</v>
          </cell>
          <cell r="C68" t="str">
            <v>1</v>
          </cell>
          <cell r="E68">
            <v>2200</v>
          </cell>
          <cell r="F68" t="str">
            <v>223000.000</v>
          </cell>
          <cell r="G68" t="str">
            <v xml:space="preserve">    Accrued Payroll Taxes</v>
          </cell>
          <cell r="H68">
            <v>13095.81</v>
          </cell>
        </row>
        <row r="69">
          <cell r="A69" t="str">
            <v xml:space="preserve">6 </v>
          </cell>
          <cell r="B69" t="str">
            <v>L5.3</v>
          </cell>
          <cell r="C69" t="str">
            <v>1</v>
          </cell>
          <cell r="E69">
            <v>2045</v>
          </cell>
          <cell r="F69" t="str">
            <v>231000.000</v>
          </cell>
          <cell r="G69" t="str">
            <v xml:space="preserve">    Medicare Cost Settlement - Final</v>
          </cell>
          <cell r="H69">
            <v>-1813</v>
          </cell>
        </row>
        <row r="70">
          <cell r="A70" t="str">
            <v xml:space="preserve">6 </v>
          </cell>
          <cell r="B70" t="str">
            <v>L5.2</v>
          </cell>
          <cell r="C70" t="str">
            <v>1</v>
          </cell>
          <cell r="E70">
            <v>2030</v>
          </cell>
          <cell r="F70" t="str">
            <v>245000.000</v>
          </cell>
          <cell r="G70" t="str">
            <v xml:space="preserve">    Due Medicaid - User Fees</v>
          </cell>
          <cell r="H70">
            <v>-218767.44</v>
          </cell>
        </row>
        <row r="71">
          <cell r="A71" t="str">
            <v xml:space="preserve">6 </v>
          </cell>
          <cell r="B71" t="str">
            <v>L1.5</v>
          </cell>
          <cell r="C71" t="str">
            <v>1</v>
          </cell>
          <cell r="E71">
            <v>1063</v>
          </cell>
          <cell r="F71" t="str">
            <v>248000.000</v>
          </cell>
          <cell r="G71" t="str">
            <v xml:space="preserve">    Due Insurance Companies</v>
          </cell>
          <cell r="H71">
            <v>49026.36</v>
          </cell>
        </row>
        <row r="72">
          <cell r="A72" t="str">
            <v xml:space="preserve">6 </v>
          </cell>
          <cell r="B72" t="str">
            <v>L1.8</v>
          </cell>
          <cell r="C72" t="str">
            <v>1</v>
          </cell>
          <cell r="E72">
            <v>1180</v>
          </cell>
          <cell r="F72" t="str">
            <v>261000.000</v>
          </cell>
          <cell r="G72" t="str">
            <v xml:space="preserve">    Due To/From Pointe Group Care, LLC</v>
          </cell>
          <cell r="H72">
            <v>2881584.31</v>
          </cell>
        </row>
        <row r="73">
          <cell r="A73" t="str">
            <v xml:space="preserve">6 </v>
          </cell>
          <cell r="B73" t="str">
            <v>L1.8</v>
          </cell>
          <cell r="C73" t="str">
            <v>1</v>
          </cell>
          <cell r="E73">
            <v>1180</v>
          </cell>
          <cell r="F73" t="str">
            <v>262000.000</v>
          </cell>
          <cell r="G73" t="str">
            <v xml:space="preserve">    Due To/From Eastpointe LLC</v>
          </cell>
          <cell r="H73">
            <v>7.68</v>
          </cell>
        </row>
        <row r="74">
          <cell r="A74" t="str">
            <v xml:space="preserve">6 </v>
          </cell>
          <cell r="B74" t="str">
            <v>L6.2</v>
          </cell>
          <cell r="C74" t="str">
            <v>1</v>
          </cell>
          <cell r="E74">
            <v>1180</v>
          </cell>
          <cell r="F74" t="str">
            <v>268000.000</v>
          </cell>
          <cell r="G74" t="str">
            <v xml:space="preserve">    Due To/From  50 Christy Place, LLC</v>
          </cell>
          <cell r="H74">
            <v>-572367.19999999995</v>
          </cell>
        </row>
        <row r="75">
          <cell r="A75" t="str">
            <v xml:space="preserve">6 </v>
          </cell>
          <cell r="B75" t="str">
            <v>L6.3</v>
          </cell>
          <cell r="C75" t="str">
            <v>1</v>
          </cell>
          <cell r="E75">
            <v>2320</v>
          </cell>
          <cell r="F75" t="str">
            <v>276000.000</v>
          </cell>
          <cell r="G75" t="str">
            <v xml:space="preserve">    Loan Payable - LOC</v>
          </cell>
          <cell r="H75">
            <v>-70704.56</v>
          </cell>
        </row>
        <row r="76">
          <cell r="A76" t="str">
            <v xml:space="preserve">6 </v>
          </cell>
          <cell r="B76" t="str">
            <v>L6.3</v>
          </cell>
          <cell r="C76" t="str">
            <v>1</v>
          </cell>
          <cell r="E76">
            <v>2320</v>
          </cell>
          <cell r="F76" t="str">
            <v>278990.000</v>
          </cell>
          <cell r="G76" t="str">
            <v xml:space="preserve">    Loan Payable - PPP</v>
          </cell>
          <cell r="H76">
            <v>-1675490</v>
          </cell>
        </row>
        <row r="77">
          <cell r="A77" t="str">
            <v xml:space="preserve">6 </v>
          </cell>
          <cell r="B77" t="str">
            <v>L5.6</v>
          </cell>
          <cell r="C77" t="str">
            <v>1</v>
          </cell>
          <cell r="E77">
            <v>2160</v>
          </cell>
          <cell r="F77" t="str">
            <v>282000.000</v>
          </cell>
          <cell r="G77" t="str">
            <v xml:space="preserve">    Capital Lease - Current Portion</v>
          </cell>
          <cell r="H77">
            <v>-1194</v>
          </cell>
        </row>
        <row r="78">
          <cell r="A78">
            <v>6</v>
          </cell>
          <cell r="B78" t="str">
            <v>L8B.1</v>
          </cell>
          <cell r="C78">
            <v>1</v>
          </cell>
          <cell r="E78">
            <v>2520</v>
          </cell>
          <cell r="F78" t="str">
            <v>304000.000</v>
          </cell>
          <cell r="G78" t="str">
            <v xml:space="preserve">    Member Equity</v>
          </cell>
          <cell r="H78">
            <v>-8869785.3000000007</v>
          </cell>
          <cell r="K78">
            <v>-359209.30000000075</v>
          </cell>
        </row>
        <row r="79">
          <cell r="A79">
            <v>6</v>
          </cell>
          <cell r="B79" t="str">
            <v>L8B.1</v>
          </cell>
          <cell r="C79">
            <v>1</v>
          </cell>
          <cell r="E79">
            <v>2520</v>
          </cell>
          <cell r="F79" t="str">
            <v>305000.000</v>
          </cell>
          <cell r="G79" t="str">
            <v xml:space="preserve">    Member Equity - Pointe Aperion Invest LLC</v>
          </cell>
          <cell r="H79">
            <v>-666667</v>
          </cell>
          <cell r="K79">
            <v>0</v>
          </cell>
        </row>
        <row r="80">
          <cell r="A80" t="str">
            <v xml:space="preserve">6 </v>
          </cell>
          <cell r="B80" t="str">
            <v>L8B.5</v>
          </cell>
          <cell r="C80" t="str">
            <v>1</v>
          </cell>
          <cell r="D80" t="str">
            <v>6B.4 7</v>
          </cell>
          <cell r="E80">
            <v>2540</v>
          </cell>
          <cell r="F80" t="str">
            <v>306000.000</v>
          </cell>
          <cell r="G80" t="str">
            <v xml:space="preserve">    Member Distribution-Pointe Aperion Invest LLC</v>
          </cell>
          <cell r="H80">
            <v>229722.23</v>
          </cell>
          <cell r="K80">
            <v>175722.23</v>
          </cell>
        </row>
        <row r="81">
          <cell r="A81" t="str">
            <v xml:space="preserve">6 </v>
          </cell>
          <cell r="B81" t="str">
            <v>L8B.5</v>
          </cell>
          <cell r="C81" t="str">
            <v>1</v>
          </cell>
          <cell r="D81" t="str">
            <v>6B.1 7</v>
          </cell>
          <cell r="E81">
            <v>2540</v>
          </cell>
          <cell r="F81" t="str">
            <v>306100.000</v>
          </cell>
          <cell r="G81" t="str">
            <v xml:space="preserve">    Member Distribution - Ben Berkowitz</v>
          </cell>
          <cell r="H81">
            <v>156445</v>
          </cell>
          <cell r="K81">
            <v>91779</v>
          </cell>
        </row>
        <row r="82">
          <cell r="A82" t="str">
            <v xml:space="preserve">6 </v>
          </cell>
          <cell r="B82" t="str">
            <v>L8B.5</v>
          </cell>
          <cell r="C82" t="str">
            <v>1</v>
          </cell>
          <cell r="D82" t="str">
            <v>6B.2 7</v>
          </cell>
          <cell r="E82">
            <v>2540</v>
          </cell>
          <cell r="F82" t="str">
            <v>306200.000</v>
          </cell>
          <cell r="G82" t="str">
            <v xml:space="preserve">    Member Distribution - David Berkowitz</v>
          </cell>
          <cell r="H82">
            <v>156444</v>
          </cell>
          <cell r="K82">
            <v>91778</v>
          </cell>
        </row>
        <row r="83">
          <cell r="A83" t="str">
            <v xml:space="preserve">6 </v>
          </cell>
          <cell r="B83" t="str">
            <v>L8B.5</v>
          </cell>
          <cell r="C83" t="str">
            <v>1</v>
          </cell>
          <cell r="D83" t="str">
            <v>6B.3 7</v>
          </cell>
          <cell r="E83">
            <v>2540</v>
          </cell>
          <cell r="F83" t="str">
            <v>306300.000</v>
          </cell>
          <cell r="G83" t="str">
            <v xml:space="preserve">    Member Distribution - Yosef Meystel</v>
          </cell>
          <cell r="H83">
            <v>156444</v>
          </cell>
          <cell r="K83">
            <v>91775</v>
          </cell>
        </row>
        <row r="84">
          <cell r="A84" t="str">
            <v xml:space="preserve">6 </v>
          </cell>
          <cell r="B84" t="str">
            <v>L8B.5</v>
          </cell>
          <cell r="C84" t="str">
            <v>1</v>
          </cell>
          <cell r="D84" t="str">
            <v>6B.4 8</v>
          </cell>
          <cell r="E84">
            <v>2540</v>
          </cell>
          <cell r="F84" t="str">
            <v>307000.000</v>
          </cell>
          <cell r="G84" t="str">
            <v xml:space="preserve">    PAI Guarenteed Payments</v>
          </cell>
          <cell r="H84">
            <v>173636.32</v>
          </cell>
          <cell r="K84">
            <v>113929.32</v>
          </cell>
        </row>
        <row r="85">
          <cell r="A85">
            <v>6</v>
          </cell>
          <cell r="B85" t="str">
            <v>L8B.1</v>
          </cell>
          <cell r="C85">
            <v>1</v>
          </cell>
          <cell r="E85">
            <v>2520</v>
          </cell>
          <cell r="F85" t="str">
            <v>308000.000</v>
          </cell>
          <cell r="G85" t="str">
            <v xml:space="preserve">    Retained Earnings</v>
          </cell>
          <cell r="H85">
            <v>2622286.29</v>
          </cell>
        </row>
        <row r="86">
          <cell r="A86" t="str">
            <v xml:space="preserve">2 </v>
          </cell>
          <cell r="B86" t="str">
            <v>L1.1</v>
          </cell>
          <cell r="C86" t="str">
            <v>1</v>
          </cell>
          <cell r="D86" t="str">
            <v/>
          </cell>
          <cell r="E86">
            <v>3003.1</v>
          </cell>
          <cell r="F86" t="str">
            <v>401000.000</v>
          </cell>
          <cell r="G86" t="str">
            <v xml:space="preserve">    Private Income</v>
          </cell>
          <cell r="H86">
            <v>-1694150</v>
          </cell>
        </row>
        <row r="87">
          <cell r="A87" t="str">
            <v xml:space="preserve">2 </v>
          </cell>
          <cell r="B87" t="str">
            <v>L1.4</v>
          </cell>
          <cell r="C87" t="str">
            <v>1</v>
          </cell>
          <cell r="D87" t="str">
            <v/>
          </cell>
          <cell r="E87" t="str">
            <v>3003.4</v>
          </cell>
          <cell r="F87" t="str">
            <v>402000.000</v>
          </cell>
          <cell r="G87" t="str">
            <v xml:space="preserve">    Medicare Income</v>
          </cell>
          <cell r="H87">
            <v>-3143977.95</v>
          </cell>
        </row>
        <row r="88">
          <cell r="A88" t="str">
            <v xml:space="preserve">2 </v>
          </cell>
          <cell r="B88" t="str">
            <v>L1.6</v>
          </cell>
          <cell r="C88" t="str">
            <v>1</v>
          </cell>
          <cell r="D88" t="str">
            <v/>
          </cell>
          <cell r="E88" t="str">
            <v>3003.6</v>
          </cell>
          <cell r="F88" t="str">
            <v>403000.000</v>
          </cell>
          <cell r="G88" t="str">
            <v xml:space="preserve">    Medicaid Income</v>
          </cell>
          <cell r="H88">
            <v>-7216398.7400000002</v>
          </cell>
        </row>
        <row r="89">
          <cell r="A89" t="str">
            <v xml:space="preserve">2 </v>
          </cell>
          <cell r="B89" t="str">
            <v>L1.6</v>
          </cell>
          <cell r="C89" t="str">
            <v>1</v>
          </cell>
          <cell r="D89" t="str">
            <v/>
          </cell>
          <cell r="E89" t="str">
            <v>3003.6</v>
          </cell>
          <cell r="F89" t="str">
            <v>405000.000</v>
          </cell>
          <cell r="G89" t="str">
            <v xml:space="preserve">    Hospice Income</v>
          </cell>
          <cell r="H89">
            <v>-290446.8</v>
          </cell>
        </row>
        <row r="90">
          <cell r="A90" t="str">
            <v xml:space="preserve">2 </v>
          </cell>
          <cell r="B90" t="str">
            <v>L1.2</v>
          </cell>
          <cell r="C90" t="str">
            <v>1</v>
          </cell>
          <cell r="D90" t="str">
            <v/>
          </cell>
          <cell r="E90" t="str">
            <v>3003.2</v>
          </cell>
          <cell r="F90" t="str">
            <v>406000.000</v>
          </cell>
          <cell r="G90" t="str">
            <v xml:space="preserve">    Managed Care Income</v>
          </cell>
          <cell r="H90">
            <v>-1386145.25</v>
          </cell>
        </row>
        <row r="91">
          <cell r="A91" t="str">
            <v>2</v>
          </cell>
          <cell r="B91" t="str">
            <v>L1.10</v>
          </cell>
          <cell r="C91" t="str">
            <v>1</v>
          </cell>
          <cell r="E91" t="str">
            <v>3003.8</v>
          </cell>
          <cell r="F91" t="str">
            <v>407000.000</v>
          </cell>
          <cell r="G91" t="str">
            <v xml:space="preserve">    PACE Income</v>
          </cell>
          <cell r="H91">
            <v>-1899922.13</v>
          </cell>
        </row>
        <row r="92">
          <cell r="A92" t="str">
            <v xml:space="preserve">2 </v>
          </cell>
          <cell r="B92" t="str">
            <v>L1.4</v>
          </cell>
          <cell r="C92" t="str">
            <v>1</v>
          </cell>
          <cell r="D92" t="str">
            <v/>
          </cell>
          <cell r="E92" t="str">
            <v>3003.4</v>
          </cell>
          <cell r="F92" t="str">
            <v>409000.000</v>
          </cell>
          <cell r="G92" t="str">
            <v xml:space="preserve">    Medicare Cost Settlement</v>
          </cell>
          <cell r="H92">
            <v>-7167</v>
          </cell>
        </row>
        <row r="93">
          <cell r="A93" t="str">
            <v xml:space="preserve">2 </v>
          </cell>
          <cell r="B93" t="str">
            <v>L3.6</v>
          </cell>
          <cell r="C93" t="str">
            <v>1</v>
          </cell>
          <cell r="D93" t="str">
            <v/>
          </cell>
          <cell r="E93" t="str">
            <v>3170.0</v>
          </cell>
          <cell r="F93" t="str">
            <v>409600.000</v>
          </cell>
          <cell r="G93" t="str">
            <v xml:space="preserve">    Prior Year Retroactive </v>
          </cell>
          <cell r="H93">
            <v>-40593.949999999997</v>
          </cell>
        </row>
        <row r="94">
          <cell r="A94" t="str">
            <v xml:space="preserve">2 </v>
          </cell>
          <cell r="B94" t="str">
            <v>L1.4</v>
          </cell>
          <cell r="C94" t="str">
            <v>2</v>
          </cell>
          <cell r="D94" t="str">
            <v>2.2</v>
          </cell>
          <cell r="E94" t="str">
            <v>3005.4</v>
          </cell>
          <cell r="F94" t="str">
            <v>431200.000</v>
          </cell>
          <cell r="G94" t="str">
            <v xml:space="preserve">    Physical Therapy - Medicare A</v>
          </cell>
          <cell r="H94">
            <v>-249032.47</v>
          </cell>
        </row>
        <row r="95">
          <cell r="A95" t="str">
            <v xml:space="preserve">2 </v>
          </cell>
          <cell r="B95" t="str">
            <v>L1.4</v>
          </cell>
          <cell r="C95" t="str">
            <v>2</v>
          </cell>
          <cell r="D95" t="str">
            <v>2.2</v>
          </cell>
          <cell r="E95" t="str">
            <v>3005.4</v>
          </cell>
          <cell r="F95" t="str">
            <v>431300.000</v>
          </cell>
          <cell r="G95" t="str">
            <v xml:space="preserve">    Physical Therapy - Medicare B</v>
          </cell>
          <cell r="H95">
            <v>-71834.83</v>
          </cell>
        </row>
        <row r="96">
          <cell r="A96" t="str">
            <v xml:space="preserve">2 </v>
          </cell>
          <cell r="B96" t="str">
            <v>L1.6</v>
          </cell>
          <cell r="C96" t="str">
            <v>2</v>
          </cell>
          <cell r="D96" t="str">
            <v>2.2</v>
          </cell>
          <cell r="E96" t="str">
            <v>3005.6</v>
          </cell>
          <cell r="F96" t="str">
            <v>431400.000</v>
          </cell>
          <cell r="G96" t="str">
            <v xml:space="preserve">    Physical Therapy - Medicaid</v>
          </cell>
          <cell r="H96">
            <v>-5641.53</v>
          </cell>
        </row>
        <row r="97">
          <cell r="A97" t="str">
            <v xml:space="preserve">2 </v>
          </cell>
          <cell r="B97" t="str">
            <v>L1.2</v>
          </cell>
          <cell r="C97" t="str">
            <v>2</v>
          </cell>
          <cell r="D97" t="str">
            <v>2.2</v>
          </cell>
          <cell r="E97" t="str">
            <v>3005.2</v>
          </cell>
          <cell r="F97" t="str">
            <v>431500.000</v>
          </cell>
          <cell r="G97" t="str">
            <v xml:space="preserve">    Physical Therapy - Managed Care</v>
          </cell>
          <cell r="H97">
            <v>-196695.14</v>
          </cell>
        </row>
        <row r="98">
          <cell r="A98" t="str">
            <v>2</v>
          </cell>
          <cell r="B98" t="str">
            <v>L1.10</v>
          </cell>
          <cell r="C98" t="str">
            <v>2</v>
          </cell>
          <cell r="D98" t="str">
            <v>2.2</v>
          </cell>
          <cell r="E98" t="str">
            <v>3005.8</v>
          </cell>
          <cell r="F98" t="str">
            <v>431600.000</v>
          </cell>
          <cell r="G98" t="str">
            <v xml:space="preserve">    Physical Therapy - PACE</v>
          </cell>
          <cell r="H98">
            <v>-38628.03</v>
          </cell>
        </row>
        <row r="99">
          <cell r="A99" t="str">
            <v xml:space="preserve">2 </v>
          </cell>
          <cell r="B99" t="str">
            <v>L1.4</v>
          </cell>
          <cell r="C99" t="str">
            <v>2</v>
          </cell>
          <cell r="D99" t="str">
            <v>2.2</v>
          </cell>
          <cell r="E99" t="str">
            <v>3005.4</v>
          </cell>
          <cell r="F99" t="str">
            <v>432200.000</v>
          </cell>
          <cell r="G99" t="str">
            <v xml:space="preserve">    Occ. Therapy - Medicare A</v>
          </cell>
          <cell r="H99">
            <v>-235462.36</v>
          </cell>
        </row>
        <row r="100">
          <cell r="A100" t="str">
            <v xml:space="preserve">2 </v>
          </cell>
          <cell r="B100" t="str">
            <v>L1.4</v>
          </cell>
          <cell r="C100" t="str">
            <v>2</v>
          </cell>
          <cell r="D100" t="str">
            <v>2.2</v>
          </cell>
          <cell r="E100" t="str">
            <v>3005.4</v>
          </cell>
          <cell r="F100" t="str">
            <v>432300.000</v>
          </cell>
          <cell r="G100" t="str">
            <v xml:space="preserve">    Occ. Therapy - Medicare B</v>
          </cell>
          <cell r="H100">
            <v>-58240.71</v>
          </cell>
        </row>
        <row r="101">
          <cell r="A101" t="str">
            <v xml:space="preserve">2 </v>
          </cell>
          <cell r="B101" t="str">
            <v>L1.6</v>
          </cell>
          <cell r="C101" t="str">
            <v>2</v>
          </cell>
          <cell r="D101" t="str">
            <v>2.2</v>
          </cell>
          <cell r="E101" t="str">
            <v>3005.6</v>
          </cell>
          <cell r="F101" t="str">
            <v>432400.000</v>
          </cell>
          <cell r="G101" t="str">
            <v xml:space="preserve">    Occ. Therapy - Medicaid</v>
          </cell>
          <cell r="H101">
            <v>-6170.16</v>
          </cell>
        </row>
        <row r="102">
          <cell r="A102" t="str">
            <v xml:space="preserve">2 </v>
          </cell>
          <cell r="B102" t="str">
            <v>L1.2</v>
          </cell>
          <cell r="C102" t="str">
            <v>2</v>
          </cell>
          <cell r="D102" t="str">
            <v>2.2</v>
          </cell>
          <cell r="E102" t="str">
            <v>3005.2</v>
          </cell>
          <cell r="F102" t="str">
            <v>432500.000</v>
          </cell>
          <cell r="G102" t="str">
            <v xml:space="preserve">    Occ. Therapy - Managed Care</v>
          </cell>
          <cell r="H102">
            <v>-172708.67</v>
          </cell>
        </row>
        <row r="103">
          <cell r="A103" t="str">
            <v>2</v>
          </cell>
          <cell r="B103" t="str">
            <v>L1.10</v>
          </cell>
          <cell r="C103" t="str">
            <v>2</v>
          </cell>
          <cell r="D103" t="str">
            <v>2.2</v>
          </cell>
          <cell r="E103" t="str">
            <v>3005.8</v>
          </cell>
          <cell r="F103" t="str">
            <v>432600.000</v>
          </cell>
          <cell r="G103" t="str">
            <v xml:space="preserve">    Occ. Therapy - PACE</v>
          </cell>
          <cell r="H103">
            <v>-41493.449999999997</v>
          </cell>
        </row>
        <row r="104">
          <cell r="A104" t="str">
            <v xml:space="preserve">2 </v>
          </cell>
          <cell r="B104" t="str">
            <v>L1.4</v>
          </cell>
          <cell r="C104" t="str">
            <v>2</v>
          </cell>
          <cell r="D104" t="str">
            <v>2.2</v>
          </cell>
          <cell r="E104" t="str">
            <v>3005.4</v>
          </cell>
          <cell r="F104" t="str">
            <v>433200.000</v>
          </cell>
          <cell r="G104" t="str">
            <v xml:space="preserve">    Speech Therapy - Medicare A</v>
          </cell>
          <cell r="H104">
            <v>-85884.29</v>
          </cell>
        </row>
        <row r="105">
          <cell r="A105" t="str">
            <v xml:space="preserve">2 </v>
          </cell>
          <cell r="B105" t="str">
            <v>L1.4</v>
          </cell>
          <cell r="C105" t="str">
            <v>2</v>
          </cell>
          <cell r="D105" t="str">
            <v>2.2</v>
          </cell>
          <cell r="E105" t="str">
            <v>3005.4</v>
          </cell>
          <cell r="F105" t="str">
            <v>433300.000</v>
          </cell>
          <cell r="G105" t="str">
            <v xml:space="preserve">    Speech Therapy - Medicare B</v>
          </cell>
          <cell r="H105">
            <v>-50715.05</v>
          </cell>
        </row>
        <row r="106">
          <cell r="A106" t="str">
            <v xml:space="preserve">2 </v>
          </cell>
          <cell r="B106" t="str">
            <v>L1.6</v>
          </cell>
          <cell r="C106" t="str">
            <v>2</v>
          </cell>
          <cell r="D106" t="str">
            <v>2.2</v>
          </cell>
          <cell r="E106" t="str">
            <v>3005.6</v>
          </cell>
          <cell r="F106" t="str">
            <v>433400.000</v>
          </cell>
          <cell r="G106" t="str">
            <v xml:space="preserve">    Speech Therapy - Medicaid</v>
          </cell>
          <cell r="H106">
            <v>-2514.27</v>
          </cell>
        </row>
        <row r="107">
          <cell r="A107" t="str">
            <v xml:space="preserve">2 </v>
          </cell>
          <cell r="B107" t="str">
            <v>L1.2</v>
          </cell>
          <cell r="C107" t="str">
            <v>2</v>
          </cell>
          <cell r="D107" t="str">
            <v>2.2</v>
          </cell>
          <cell r="E107" t="str">
            <v>3005.2</v>
          </cell>
          <cell r="F107" t="str">
            <v>433500.000</v>
          </cell>
          <cell r="G107" t="str">
            <v xml:space="preserve">    Speech Therapy - Managed Care</v>
          </cell>
          <cell r="H107">
            <v>-49434.52</v>
          </cell>
        </row>
        <row r="108">
          <cell r="A108" t="str">
            <v>2</v>
          </cell>
          <cell r="B108" t="str">
            <v>L1.10</v>
          </cell>
          <cell r="C108" t="str">
            <v>2</v>
          </cell>
          <cell r="D108" t="str">
            <v>2.2</v>
          </cell>
          <cell r="E108" t="str">
            <v>3005.8</v>
          </cell>
          <cell r="F108" t="str">
            <v>433600.000</v>
          </cell>
          <cell r="G108" t="str">
            <v xml:space="preserve">    Speech Therapy - PACE</v>
          </cell>
          <cell r="H108">
            <v>-14573.74</v>
          </cell>
        </row>
        <row r="109">
          <cell r="A109" t="str">
            <v xml:space="preserve">2 </v>
          </cell>
          <cell r="B109" t="str">
            <v>L1.4</v>
          </cell>
          <cell r="C109" t="str">
            <v>2</v>
          </cell>
          <cell r="D109" t="str">
            <v>2.2</v>
          </cell>
          <cell r="E109" t="str">
            <v>3005.4</v>
          </cell>
          <cell r="F109" t="str">
            <v>435200.000</v>
          </cell>
          <cell r="G109" t="str">
            <v xml:space="preserve">    IV Therapy - Medicare A</v>
          </cell>
          <cell r="H109">
            <v>-4682</v>
          </cell>
        </row>
        <row r="110">
          <cell r="A110" t="str">
            <v xml:space="preserve">2 </v>
          </cell>
          <cell r="B110" t="str">
            <v>L1.2</v>
          </cell>
          <cell r="C110" t="str">
            <v>2</v>
          </cell>
          <cell r="D110" t="str">
            <v>2.2</v>
          </cell>
          <cell r="E110" t="str">
            <v>3005.2</v>
          </cell>
          <cell r="F110" t="str">
            <v>435500.000</v>
          </cell>
          <cell r="G110" t="str">
            <v xml:space="preserve">    IV Therapy - Managed Care</v>
          </cell>
          <cell r="H110">
            <v>-362</v>
          </cell>
        </row>
        <row r="111">
          <cell r="A111" t="str">
            <v xml:space="preserve">2 </v>
          </cell>
          <cell r="B111" t="str">
            <v>L1.4</v>
          </cell>
          <cell r="C111" t="str">
            <v>2</v>
          </cell>
          <cell r="D111" t="str">
            <v>2.3</v>
          </cell>
          <cell r="E111" t="str">
            <v>3005.4</v>
          </cell>
          <cell r="F111" t="str">
            <v>436200.000</v>
          </cell>
          <cell r="G111" t="str">
            <v xml:space="preserve">    Oxygen - Medicare A</v>
          </cell>
          <cell r="H111">
            <v>-162.02000000000001</v>
          </cell>
        </row>
        <row r="112">
          <cell r="A112" t="str">
            <v>2</v>
          </cell>
          <cell r="B112" t="str">
            <v>L1.10</v>
          </cell>
          <cell r="C112" t="str">
            <v>2</v>
          </cell>
          <cell r="D112" t="str">
            <v>2.3</v>
          </cell>
          <cell r="E112" t="str">
            <v>3005.8</v>
          </cell>
          <cell r="F112" t="str">
            <v>436600.000</v>
          </cell>
          <cell r="G112" t="str">
            <v xml:space="preserve">    Oxygen - PACE</v>
          </cell>
          <cell r="H112">
            <v>-157.31</v>
          </cell>
        </row>
        <row r="113">
          <cell r="A113" t="str">
            <v xml:space="preserve">2 </v>
          </cell>
          <cell r="B113" t="str">
            <v>L1.4</v>
          </cell>
          <cell r="C113" t="str">
            <v>2</v>
          </cell>
          <cell r="D113" t="str">
            <v>2.1</v>
          </cell>
          <cell r="E113" t="str">
            <v>3005.4</v>
          </cell>
          <cell r="F113" t="str">
            <v>437200.000</v>
          </cell>
          <cell r="G113" t="str">
            <v xml:space="preserve">    Pharmacy - Medicare A</v>
          </cell>
          <cell r="H113">
            <v>-347627.68</v>
          </cell>
        </row>
        <row r="114">
          <cell r="A114" t="str">
            <v xml:space="preserve">2 </v>
          </cell>
          <cell r="B114" t="str">
            <v>L1.2</v>
          </cell>
          <cell r="C114" t="str">
            <v>2</v>
          </cell>
          <cell r="D114" t="str">
            <v>2.1</v>
          </cell>
          <cell r="E114" t="str">
            <v>3005.2</v>
          </cell>
          <cell r="F114" t="str">
            <v>437500.000</v>
          </cell>
          <cell r="G114" t="str">
            <v xml:space="preserve">    Pharmacy - Managed Care</v>
          </cell>
          <cell r="H114">
            <v>-130500.68</v>
          </cell>
        </row>
        <row r="115">
          <cell r="A115" t="str">
            <v>2</v>
          </cell>
          <cell r="B115" t="str">
            <v>L1.10</v>
          </cell>
          <cell r="C115" t="str">
            <v>2</v>
          </cell>
          <cell r="D115" t="str">
            <v>2.1</v>
          </cell>
          <cell r="E115" t="str">
            <v>3005.8</v>
          </cell>
          <cell r="F115" t="str">
            <v>437600.000</v>
          </cell>
          <cell r="G115" t="str">
            <v xml:space="preserve">    Pharmacy - PACE</v>
          </cell>
          <cell r="H115">
            <v>-44429.1</v>
          </cell>
        </row>
        <row r="116">
          <cell r="A116" t="str">
            <v xml:space="preserve">2 </v>
          </cell>
          <cell r="B116" t="str">
            <v>L1.4</v>
          </cell>
          <cell r="C116" t="str">
            <v>2</v>
          </cell>
          <cell r="D116" t="str">
            <v>2.4</v>
          </cell>
          <cell r="E116" t="str">
            <v>3005.4</v>
          </cell>
          <cell r="F116" t="str">
            <v>438200.000</v>
          </cell>
          <cell r="G116" t="str">
            <v xml:space="preserve">    Laboratory - Medicare A</v>
          </cell>
          <cell r="H116">
            <v>-157435.04</v>
          </cell>
        </row>
        <row r="117">
          <cell r="A117" t="str">
            <v xml:space="preserve">2 </v>
          </cell>
          <cell r="B117" t="str">
            <v>L1.2</v>
          </cell>
          <cell r="C117" t="str">
            <v>2</v>
          </cell>
          <cell r="D117" t="str">
            <v>2.4</v>
          </cell>
          <cell r="E117" t="str">
            <v>3005.2</v>
          </cell>
          <cell r="F117" t="str">
            <v>438500.000</v>
          </cell>
          <cell r="G117" t="str">
            <v xml:space="preserve">    Laboratory - Managed Care</v>
          </cell>
          <cell r="H117">
            <v>-78587.100000000006</v>
          </cell>
        </row>
        <row r="118">
          <cell r="A118" t="str">
            <v>2</v>
          </cell>
          <cell r="B118" t="str">
            <v>L1.10</v>
          </cell>
          <cell r="C118" t="str">
            <v>2</v>
          </cell>
          <cell r="D118" t="str">
            <v>2.4</v>
          </cell>
          <cell r="E118" t="str">
            <v>3005.8</v>
          </cell>
          <cell r="F118" t="str">
            <v>438600.000</v>
          </cell>
          <cell r="G118" t="str">
            <v xml:space="preserve">    Laboratory - PACE</v>
          </cell>
          <cell r="H118">
            <v>-20081.48</v>
          </cell>
        </row>
        <row r="119">
          <cell r="A119" t="str">
            <v xml:space="preserve">2 </v>
          </cell>
          <cell r="B119" t="str">
            <v>L1.4</v>
          </cell>
          <cell r="C119" t="str">
            <v>2</v>
          </cell>
          <cell r="D119" t="str">
            <v>2.4</v>
          </cell>
          <cell r="E119" t="str">
            <v>3005.4</v>
          </cell>
          <cell r="F119" t="str">
            <v>439200.000</v>
          </cell>
          <cell r="G119" t="str">
            <v xml:space="preserve">    X-Ray - Medicare A</v>
          </cell>
          <cell r="H119">
            <v>-20122.919999999998</v>
          </cell>
        </row>
        <row r="120">
          <cell r="A120" t="str">
            <v xml:space="preserve">2 </v>
          </cell>
          <cell r="B120" t="str">
            <v>L1.2</v>
          </cell>
          <cell r="C120" t="str">
            <v>2</v>
          </cell>
          <cell r="D120" t="str">
            <v>2.4</v>
          </cell>
          <cell r="E120" t="str">
            <v>3005.2</v>
          </cell>
          <cell r="F120" t="str">
            <v>439500.000</v>
          </cell>
          <cell r="G120" t="str">
            <v xml:space="preserve">    X-Ray - Managed Care</v>
          </cell>
          <cell r="H120">
            <v>-11306</v>
          </cell>
        </row>
        <row r="121">
          <cell r="A121" t="str">
            <v>2</v>
          </cell>
          <cell r="B121" t="str">
            <v>L1.10</v>
          </cell>
          <cell r="C121" t="str">
            <v>2</v>
          </cell>
          <cell r="D121" t="str">
            <v>2.4</v>
          </cell>
          <cell r="E121" t="str">
            <v>3005.8</v>
          </cell>
          <cell r="F121" t="str">
            <v>439600.000</v>
          </cell>
          <cell r="G121" t="str">
            <v xml:space="preserve">    X-Ray - PACE</v>
          </cell>
          <cell r="H121">
            <v>-2790</v>
          </cell>
        </row>
        <row r="122">
          <cell r="A122" t="str">
            <v xml:space="preserve">2 </v>
          </cell>
          <cell r="B122" t="str">
            <v>L1.4</v>
          </cell>
          <cell r="C122" t="str">
            <v>2</v>
          </cell>
          <cell r="D122" t="str">
            <v>2.4</v>
          </cell>
          <cell r="E122" t="str">
            <v>3005.4</v>
          </cell>
          <cell r="F122" t="str">
            <v>441200.000</v>
          </cell>
          <cell r="G122" t="str">
            <v xml:space="preserve">    EKG - Medicare A</v>
          </cell>
          <cell r="H122">
            <v>-339.68</v>
          </cell>
        </row>
        <row r="123">
          <cell r="A123" t="str">
            <v xml:space="preserve">2 </v>
          </cell>
          <cell r="B123" t="str">
            <v>L1.2</v>
          </cell>
          <cell r="C123" t="str">
            <v>2</v>
          </cell>
          <cell r="D123" t="str">
            <v>2.4</v>
          </cell>
          <cell r="E123" t="str">
            <v>3005.2</v>
          </cell>
          <cell r="F123" t="str">
            <v>441500.000</v>
          </cell>
          <cell r="G123" t="str">
            <v xml:space="preserve">    EKG - Managed Care</v>
          </cell>
          <cell r="H123">
            <v>-225.12</v>
          </cell>
        </row>
        <row r="124">
          <cell r="A124" t="str">
            <v xml:space="preserve">2 </v>
          </cell>
          <cell r="B124" t="str">
            <v>L1.4</v>
          </cell>
          <cell r="C124" t="str">
            <v>2</v>
          </cell>
          <cell r="D124" t="str">
            <v>2.3</v>
          </cell>
          <cell r="E124" t="str">
            <v>3005.4</v>
          </cell>
          <cell r="F124" t="str">
            <v>444200.000</v>
          </cell>
          <cell r="G124" t="str">
            <v xml:space="preserve">    Medical Supplies - Medicare A</v>
          </cell>
          <cell r="H124">
            <v>-6706.92</v>
          </cell>
        </row>
        <row r="125">
          <cell r="A125" t="str">
            <v xml:space="preserve">2 </v>
          </cell>
          <cell r="B125" t="str">
            <v>L1.2</v>
          </cell>
          <cell r="C125" t="str">
            <v>2</v>
          </cell>
          <cell r="D125" t="str">
            <v>2.3</v>
          </cell>
          <cell r="E125" t="str">
            <v>3005.2</v>
          </cell>
          <cell r="F125" t="str">
            <v>444500.000</v>
          </cell>
          <cell r="G125" t="str">
            <v xml:space="preserve">    Medical Supplies - Managed Care </v>
          </cell>
          <cell r="H125">
            <v>-467.5</v>
          </cell>
        </row>
        <row r="126">
          <cell r="A126" t="str">
            <v>2</v>
          </cell>
          <cell r="B126" t="str">
            <v>L1.10</v>
          </cell>
          <cell r="C126" t="str">
            <v>2</v>
          </cell>
          <cell r="D126" t="str">
            <v>2.3</v>
          </cell>
          <cell r="E126" t="str">
            <v>3005.8</v>
          </cell>
          <cell r="F126" t="str">
            <v>444600.000</v>
          </cell>
          <cell r="G126" t="str">
            <v xml:space="preserve">    Medical Supplies - PACE</v>
          </cell>
          <cell r="H126">
            <v>-293.26</v>
          </cell>
        </row>
        <row r="127">
          <cell r="A127" t="str">
            <v xml:space="preserve">2 </v>
          </cell>
          <cell r="B127" t="str">
            <v>L1.4</v>
          </cell>
          <cell r="C127" t="str">
            <v>2</v>
          </cell>
          <cell r="D127" t="str">
            <v>2.3</v>
          </cell>
          <cell r="E127" t="str">
            <v>3005.4</v>
          </cell>
          <cell r="F127" t="str">
            <v>445200.000</v>
          </cell>
          <cell r="G127" t="str">
            <v xml:space="preserve">    Complex Medical - Medicare A</v>
          </cell>
          <cell r="H127">
            <v>-19622.48</v>
          </cell>
        </row>
        <row r="128">
          <cell r="A128" t="str">
            <v xml:space="preserve">2 </v>
          </cell>
          <cell r="B128" t="str">
            <v>L1.2</v>
          </cell>
          <cell r="C128" t="str">
            <v>2</v>
          </cell>
          <cell r="D128" t="str">
            <v>2.3</v>
          </cell>
          <cell r="E128" t="str">
            <v>3005.2</v>
          </cell>
          <cell r="F128" t="str">
            <v>445500.000</v>
          </cell>
          <cell r="G128" t="str">
            <v xml:space="preserve">    Complex Medical - Managed Care</v>
          </cell>
          <cell r="H128">
            <v>-10217.040000000001</v>
          </cell>
        </row>
        <row r="129">
          <cell r="A129" t="str">
            <v xml:space="preserve">2 </v>
          </cell>
          <cell r="B129" t="str">
            <v>L1.4</v>
          </cell>
          <cell r="C129" t="str">
            <v>1</v>
          </cell>
          <cell r="D129" t="str">
            <v/>
          </cell>
          <cell r="E129" t="str">
            <v>3003.4</v>
          </cell>
          <cell r="F129" t="str">
            <v>482000.000</v>
          </cell>
          <cell r="G129" t="str">
            <v xml:space="preserve">    Cont. Adj. - Medicare A</v>
          </cell>
          <cell r="H129">
            <v>1127077.8600000001</v>
          </cell>
        </row>
        <row r="130">
          <cell r="A130" t="str">
            <v xml:space="preserve">2 </v>
          </cell>
          <cell r="B130" t="str">
            <v>L1.4</v>
          </cell>
          <cell r="C130" t="str">
            <v>1</v>
          </cell>
          <cell r="D130" t="str">
            <v/>
          </cell>
          <cell r="E130" t="str">
            <v>3003.4</v>
          </cell>
          <cell r="F130" t="str">
            <v>483000.000</v>
          </cell>
          <cell r="G130" t="str">
            <v xml:space="preserve">    Cont. Adj. - Medicare B</v>
          </cell>
          <cell r="H130">
            <v>21848.37</v>
          </cell>
        </row>
        <row r="131">
          <cell r="A131" t="str">
            <v xml:space="preserve">2 </v>
          </cell>
          <cell r="B131" t="str">
            <v>L1.6</v>
          </cell>
          <cell r="C131" t="str">
            <v>1</v>
          </cell>
          <cell r="D131" t="str">
            <v/>
          </cell>
          <cell r="E131" t="str">
            <v>3003.6</v>
          </cell>
          <cell r="F131" t="str">
            <v>484000.000</v>
          </cell>
          <cell r="G131" t="str">
            <v xml:space="preserve">    Cont. Adj. - Medicaid</v>
          </cell>
          <cell r="H131">
            <v>14325.96</v>
          </cell>
        </row>
        <row r="132">
          <cell r="A132" t="str">
            <v xml:space="preserve">2 </v>
          </cell>
          <cell r="B132" t="str">
            <v>L1.2</v>
          </cell>
          <cell r="C132" t="str">
            <v>1</v>
          </cell>
          <cell r="D132" t="str">
            <v/>
          </cell>
          <cell r="E132" t="str">
            <v>3003.2</v>
          </cell>
          <cell r="F132" t="str">
            <v>487000.000</v>
          </cell>
          <cell r="G132" t="str">
            <v xml:space="preserve">    Cont. Adj. - Managed Care</v>
          </cell>
          <cell r="H132">
            <v>600838.76</v>
          </cell>
        </row>
        <row r="133">
          <cell r="A133" t="str">
            <v>2</v>
          </cell>
          <cell r="B133" t="str">
            <v>L1.10</v>
          </cell>
          <cell r="C133" t="str">
            <v>1</v>
          </cell>
          <cell r="E133" t="str">
            <v>3003.8</v>
          </cell>
          <cell r="F133" t="str">
            <v>488000.000</v>
          </cell>
          <cell r="G133" t="str">
            <v xml:space="preserve">    Cont. Adj. - PACE</v>
          </cell>
          <cell r="H133">
            <v>158576.45000000001</v>
          </cell>
        </row>
        <row r="134">
          <cell r="A134" t="str">
            <v xml:space="preserve">2 </v>
          </cell>
          <cell r="B134" t="str">
            <v>L3.11</v>
          </cell>
          <cell r="C134" t="str">
            <v>1</v>
          </cell>
          <cell r="D134" t="str">
            <v/>
          </cell>
          <cell r="E134" t="str">
            <v>3193.0</v>
          </cell>
          <cell r="F134" t="str">
            <v>409995.000</v>
          </cell>
          <cell r="G134" t="str">
            <v xml:space="preserve">    Small Balance Adjustments</v>
          </cell>
          <cell r="H134">
            <v>24785.47</v>
          </cell>
        </row>
        <row r="135">
          <cell r="A135" t="str">
            <v xml:space="preserve">2 </v>
          </cell>
          <cell r="B135" t="str">
            <v>L3.11</v>
          </cell>
          <cell r="C135" t="str">
            <v>1</v>
          </cell>
          <cell r="D135" t="str">
            <v/>
          </cell>
          <cell r="E135" t="str">
            <v>3193.0</v>
          </cell>
          <cell r="F135" t="str">
            <v>491000.000</v>
          </cell>
          <cell r="G135" t="str">
            <v xml:space="preserve">    Barber/Beauty Income</v>
          </cell>
          <cell r="H135">
            <v>-8054.73</v>
          </cell>
        </row>
        <row r="136">
          <cell r="A136" t="str">
            <v xml:space="preserve">2 </v>
          </cell>
          <cell r="B136" t="str">
            <v>L3.11</v>
          </cell>
          <cell r="C136" t="str">
            <v>1</v>
          </cell>
          <cell r="D136" t="str">
            <v/>
          </cell>
          <cell r="E136" t="str">
            <v>3193.0</v>
          </cell>
          <cell r="F136" t="str">
            <v>492000.000</v>
          </cell>
          <cell r="G136" t="str">
            <v xml:space="preserve">    TV/Satellite Rental Income</v>
          </cell>
          <cell r="H136">
            <v>-13173.1</v>
          </cell>
        </row>
        <row r="137">
          <cell r="A137" t="str">
            <v xml:space="preserve">2 </v>
          </cell>
          <cell r="B137" t="str">
            <v>L3.11</v>
          </cell>
          <cell r="C137" t="str">
            <v>1</v>
          </cell>
          <cell r="D137" t="str">
            <v/>
          </cell>
          <cell r="E137" t="str">
            <v>3193.0</v>
          </cell>
          <cell r="F137" t="str">
            <v>492500.000</v>
          </cell>
          <cell r="G137" t="str">
            <v xml:space="preserve">    Telephone Rental Income</v>
          </cell>
          <cell r="H137">
            <v>-11047.91</v>
          </cell>
        </row>
        <row r="138">
          <cell r="A138" t="str">
            <v xml:space="preserve">2 </v>
          </cell>
          <cell r="B138" t="str">
            <v>L3.4</v>
          </cell>
          <cell r="C138" t="str">
            <v>1</v>
          </cell>
          <cell r="D138" t="str">
            <v/>
          </cell>
          <cell r="E138" t="str">
            <v>3150.0</v>
          </cell>
          <cell r="F138" t="str">
            <v>496000.000</v>
          </cell>
          <cell r="G138" t="str">
            <v xml:space="preserve">    Vending Income</v>
          </cell>
          <cell r="H138">
            <v>-114.01</v>
          </cell>
        </row>
        <row r="139">
          <cell r="A139" t="str">
            <v xml:space="preserve">2 </v>
          </cell>
          <cell r="B139" t="str">
            <v>L3.7</v>
          </cell>
          <cell r="C139" t="str">
            <v>1</v>
          </cell>
          <cell r="D139" t="str">
            <v/>
          </cell>
          <cell r="E139" t="str">
            <v>3180.0</v>
          </cell>
          <cell r="F139" t="str">
            <v>497500.000</v>
          </cell>
          <cell r="G139" t="str">
            <v xml:space="preserve">    Interest Income</v>
          </cell>
          <cell r="H139">
            <v>-36.5</v>
          </cell>
        </row>
        <row r="140">
          <cell r="A140" t="str">
            <v xml:space="preserve">2 </v>
          </cell>
          <cell r="B140" t="str">
            <v>L3.11</v>
          </cell>
          <cell r="C140" t="str">
            <v>1</v>
          </cell>
          <cell r="D140" t="str">
            <v/>
          </cell>
          <cell r="E140" t="str">
            <v>3193.0</v>
          </cell>
          <cell r="F140" t="str">
            <v>498000.000</v>
          </cell>
          <cell r="G140" t="str">
            <v xml:space="preserve">    Other Income</v>
          </cell>
          <cell r="H140">
            <v>-25056.87</v>
          </cell>
        </row>
        <row r="141">
          <cell r="A141" t="str">
            <v xml:space="preserve">2 </v>
          </cell>
          <cell r="B141" t="str">
            <v>L3.2</v>
          </cell>
          <cell r="C141" t="str">
            <v>1</v>
          </cell>
          <cell r="D141" t="str">
            <v/>
          </cell>
          <cell r="E141" t="str">
            <v>3120.0</v>
          </cell>
          <cell r="F141" t="str">
            <v>498100.000</v>
          </cell>
          <cell r="G141" t="str">
            <v xml:space="preserve">    Other Income -Stimulus</v>
          </cell>
          <cell r="H141">
            <v>-103445.21</v>
          </cell>
        </row>
        <row r="142">
          <cell r="A142" t="str">
            <v xml:space="preserve">3 </v>
          </cell>
          <cell r="B142" t="str">
            <v>L2.1</v>
          </cell>
          <cell r="C142" t="str">
            <v>1</v>
          </cell>
          <cell r="D142" t="str">
            <v/>
          </cell>
          <cell r="E142" t="str">
            <v>4110.1</v>
          </cell>
          <cell r="F142" t="str">
            <v>611000.000</v>
          </cell>
          <cell r="G142" t="str">
            <v xml:space="preserve">    Salary - Administrator</v>
          </cell>
          <cell r="H142">
            <v>143130.57999999999</v>
          </cell>
        </row>
        <row r="143">
          <cell r="A143" t="str">
            <v xml:space="preserve">3 </v>
          </cell>
          <cell r="B143" t="str">
            <v>L2.7</v>
          </cell>
          <cell r="C143" t="str">
            <v>1</v>
          </cell>
          <cell r="D143" t="str">
            <v/>
          </cell>
          <cell r="E143" t="str">
            <v>4140.1</v>
          </cell>
          <cell r="F143" t="str">
            <v>611500.000</v>
          </cell>
          <cell r="G143" t="str">
            <v xml:space="preserve">    Salaries - Clerical</v>
          </cell>
          <cell r="H143">
            <v>273173.82</v>
          </cell>
        </row>
        <row r="144">
          <cell r="A144" t="str">
            <v xml:space="preserve">3 </v>
          </cell>
          <cell r="B144" t="str">
            <v>L2.4</v>
          </cell>
          <cell r="C144" t="str">
            <v>1</v>
          </cell>
          <cell r="D144" t="str">
            <v/>
          </cell>
          <cell r="E144" t="str">
            <v>7924.3</v>
          </cell>
          <cell r="F144" t="str">
            <v>611700.000</v>
          </cell>
          <cell r="G144" t="str">
            <v xml:space="preserve">    Purchased Service - Admin.</v>
          </cell>
          <cell r="H144">
            <v>5176.46</v>
          </cell>
        </row>
        <row r="145">
          <cell r="A145" t="str">
            <v xml:space="preserve">3 </v>
          </cell>
          <cell r="B145" t="str">
            <v>L2.10</v>
          </cell>
          <cell r="C145" t="str">
            <v>1</v>
          </cell>
          <cell r="D145" t="str">
            <v/>
          </cell>
          <cell r="E145" t="str">
            <v>7926.3</v>
          </cell>
          <cell r="F145" t="str">
            <v>611800.000</v>
          </cell>
          <cell r="G145" t="str">
            <v xml:space="preserve">    Purchased Service - Clerical</v>
          </cell>
          <cell r="H145">
            <v>92586.9</v>
          </cell>
        </row>
        <row r="146">
          <cell r="A146" t="str">
            <v xml:space="preserve">3 </v>
          </cell>
          <cell r="B146" t="str">
            <v>L2B.8</v>
          </cell>
          <cell r="C146" t="str">
            <v>1</v>
          </cell>
          <cell r="D146" t="str">
            <v/>
          </cell>
          <cell r="E146" t="str">
            <v>4160.3</v>
          </cell>
          <cell r="F146" t="str">
            <v>612000.000</v>
          </cell>
          <cell r="G146" t="str">
            <v xml:space="preserve">    Management Fees</v>
          </cell>
          <cell r="H146">
            <v>955431.76</v>
          </cell>
        </row>
        <row r="147">
          <cell r="A147" t="str">
            <v xml:space="preserve">3 </v>
          </cell>
          <cell r="B147" t="str">
            <v>L2B.1</v>
          </cell>
          <cell r="C147" t="str">
            <v>1</v>
          </cell>
          <cell r="E147" t="str">
            <v>8012.0</v>
          </cell>
          <cell r="F147" t="str">
            <v>612200.000</v>
          </cell>
          <cell r="G147" t="str">
            <v xml:space="preserve">    User Fee Assessment</v>
          </cell>
          <cell r="H147">
            <v>844944.64</v>
          </cell>
          <cell r="I147" t="str">
            <v>offset</v>
          </cell>
        </row>
        <row r="148">
          <cell r="A148" t="str">
            <v>PR Tax</v>
          </cell>
          <cell r="B148" t="str">
            <v>LPR T</v>
          </cell>
          <cell r="C148" t="str">
            <v>x</v>
          </cell>
          <cell r="D148" t="str">
            <v/>
          </cell>
          <cell r="E148" t="str">
            <v>PR Tax</v>
          </cell>
          <cell r="F148" t="str">
            <v>612500.000</v>
          </cell>
          <cell r="G148" t="str">
            <v xml:space="preserve">    Payroll Taxes</v>
          </cell>
          <cell r="H148">
            <v>626757.94999999995</v>
          </cell>
        </row>
        <row r="149">
          <cell r="A149" t="str">
            <v>Health Life</v>
          </cell>
          <cell r="B149" t="str">
            <v>LHeal</v>
          </cell>
          <cell r="C149" t="str">
            <v>e</v>
          </cell>
          <cell r="D149" t="str">
            <v/>
          </cell>
          <cell r="E149" t="str">
            <v>Health Life</v>
          </cell>
          <cell r="F149" t="str">
            <v>612600.000</v>
          </cell>
          <cell r="G149" t="str">
            <v xml:space="preserve">    Group Health Insurance</v>
          </cell>
          <cell r="H149">
            <v>438262.09</v>
          </cell>
        </row>
        <row r="150">
          <cell r="A150" t="str">
            <v>Ben Other</v>
          </cell>
          <cell r="B150" t="str">
            <v>LBen</v>
          </cell>
          <cell r="C150" t="str">
            <v>r</v>
          </cell>
          <cell r="D150" t="str">
            <v/>
          </cell>
          <cell r="E150" t="str">
            <v>Ben Other</v>
          </cell>
          <cell r="F150" t="str">
            <v>612700.000</v>
          </cell>
          <cell r="G150" t="str">
            <v xml:space="preserve">    Group Dental Insurance</v>
          </cell>
          <cell r="H150">
            <v>19048.64</v>
          </cell>
        </row>
        <row r="151">
          <cell r="A151" t="str">
            <v>Health Life</v>
          </cell>
          <cell r="B151" t="str">
            <v>LHeal</v>
          </cell>
          <cell r="C151" t="str">
            <v>e</v>
          </cell>
          <cell r="D151" t="str">
            <v/>
          </cell>
          <cell r="E151" t="str">
            <v>Health Life</v>
          </cell>
          <cell r="F151" t="str">
            <v>612800.000</v>
          </cell>
          <cell r="G151" t="str">
            <v xml:space="preserve">    Group Life/STD Insurance</v>
          </cell>
          <cell r="H151">
            <v>30467.45</v>
          </cell>
        </row>
        <row r="152">
          <cell r="A152" t="str">
            <v>Work Comp</v>
          </cell>
          <cell r="B152" t="str">
            <v>LWork</v>
          </cell>
          <cell r="C152" t="str">
            <v>p</v>
          </cell>
          <cell r="D152" t="str">
            <v/>
          </cell>
          <cell r="E152" t="str">
            <v>Work Comp</v>
          </cell>
          <cell r="F152" t="str">
            <v>612900.000</v>
          </cell>
          <cell r="G152" t="str">
            <v xml:space="preserve">    Workers Comp. Insurance</v>
          </cell>
          <cell r="H152">
            <v>144401.79</v>
          </cell>
        </row>
        <row r="153">
          <cell r="A153" t="str">
            <v>Pension</v>
          </cell>
          <cell r="B153" t="str">
            <v>LPens</v>
          </cell>
          <cell r="C153" t="str">
            <v>n</v>
          </cell>
          <cell r="D153" t="str">
            <v/>
          </cell>
          <cell r="E153" t="str">
            <v>Pension</v>
          </cell>
          <cell r="F153" t="str">
            <v>613000.000</v>
          </cell>
          <cell r="G153" t="str">
            <v xml:space="preserve">    Pension Expense</v>
          </cell>
          <cell r="H153">
            <v>34688.51</v>
          </cell>
        </row>
        <row r="154">
          <cell r="A154" t="str">
            <v>Ben Other</v>
          </cell>
          <cell r="B154" t="str">
            <v>LBen</v>
          </cell>
          <cell r="C154" t="str">
            <v>r</v>
          </cell>
          <cell r="D154" t="str">
            <v/>
          </cell>
          <cell r="E154" t="str">
            <v>Ben Other</v>
          </cell>
          <cell r="F154" t="str">
            <v>613100.000</v>
          </cell>
          <cell r="G154" t="str">
            <v xml:space="preserve">    Tuition &amp; Edu. Reimbursement</v>
          </cell>
          <cell r="H154">
            <v>600</v>
          </cell>
        </row>
        <row r="155">
          <cell r="A155" t="str">
            <v xml:space="preserve">3 </v>
          </cell>
          <cell r="B155" t="str">
            <v>L2.18</v>
          </cell>
          <cell r="C155" t="str">
            <v>1</v>
          </cell>
          <cell r="D155" t="str">
            <v/>
          </cell>
          <cell r="E155" t="str">
            <v>4306.2</v>
          </cell>
          <cell r="F155" t="str">
            <v>613200.000</v>
          </cell>
          <cell r="G155" t="str">
            <v xml:space="preserve">    Seminars &amp; In-service</v>
          </cell>
          <cell r="H155">
            <v>8790.52</v>
          </cell>
        </row>
        <row r="156">
          <cell r="A156" t="str">
            <v>Ben Other</v>
          </cell>
          <cell r="B156" t="str">
            <v>LBen</v>
          </cell>
          <cell r="C156" t="str">
            <v>r</v>
          </cell>
          <cell r="D156" t="str">
            <v/>
          </cell>
          <cell r="E156" t="str">
            <v>Ben Other</v>
          </cell>
          <cell r="F156" t="str">
            <v>613300.000</v>
          </cell>
          <cell r="G156" t="str">
            <v xml:space="preserve">    Employee Benefits - Other</v>
          </cell>
          <cell r="H156">
            <v>13196.58</v>
          </cell>
        </row>
        <row r="157">
          <cell r="A157" t="str">
            <v xml:space="preserve">3 </v>
          </cell>
          <cell r="B157" t="str">
            <v>L3.78</v>
          </cell>
          <cell r="C157" t="str">
            <v>1</v>
          </cell>
          <cell r="D157" t="str">
            <v/>
          </cell>
          <cell r="E157" t="str">
            <v>4275.5</v>
          </cell>
          <cell r="F157" t="str">
            <v>613500.000</v>
          </cell>
          <cell r="G157" t="str">
            <v xml:space="preserve">    Mileage Reimbursement</v>
          </cell>
          <cell r="H157">
            <v>3902.58</v>
          </cell>
        </row>
        <row r="158">
          <cell r="A158" t="str">
            <v xml:space="preserve">3 </v>
          </cell>
          <cell r="B158" t="str">
            <v>L2.22</v>
          </cell>
          <cell r="C158" t="str">
            <v>1</v>
          </cell>
          <cell r="D158" t="str">
            <v/>
          </cell>
          <cell r="E158" t="str">
            <v>4440.0</v>
          </cell>
          <cell r="F158" t="str">
            <v>613600.000</v>
          </cell>
          <cell r="G158" t="str">
            <v xml:space="preserve">    Software Support</v>
          </cell>
          <cell r="H158">
            <v>76489.45</v>
          </cell>
        </row>
        <row r="159">
          <cell r="A159" t="str">
            <v xml:space="preserve">3 </v>
          </cell>
          <cell r="B159" t="str">
            <v>L2B.6</v>
          </cell>
          <cell r="C159" t="str">
            <v>1</v>
          </cell>
          <cell r="D159" t="str">
            <v/>
          </cell>
          <cell r="E159" t="str">
            <v>4390.7</v>
          </cell>
          <cell r="F159" t="str">
            <v>614000.000</v>
          </cell>
          <cell r="G159" t="str">
            <v xml:space="preserve">    Legal Fees</v>
          </cell>
          <cell r="H159">
            <v>42837.75</v>
          </cell>
          <cell r="I159" t="str">
            <v>offset</v>
          </cell>
        </row>
        <row r="160">
          <cell r="A160" t="str">
            <v xml:space="preserve">3 </v>
          </cell>
          <cell r="B160" t="str">
            <v>L2.19</v>
          </cell>
          <cell r="C160" t="str">
            <v>1</v>
          </cell>
          <cell r="D160" t="str">
            <v/>
          </cell>
          <cell r="E160" t="str">
            <v>4360.3</v>
          </cell>
          <cell r="F160" t="str">
            <v>614100.000</v>
          </cell>
          <cell r="G160" t="str">
            <v xml:space="preserve">    Accounting Fees</v>
          </cell>
          <cell r="H160">
            <v>16500</v>
          </cell>
        </row>
        <row r="161">
          <cell r="A161" t="str">
            <v xml:space="preserve">3 </v>
          </cell>
          <cell r="B161" t="str">
            <v>L2.22</v>
          </cell>
          <cell r="C161" t="str">
            <v>1</v>
          </cell>
          <cell r="D161" t="str">
            <v/>
          </cell>
          <cell r="E161" t="str">
            <v>4440.0</v>
          </cell>
          <cell r="F161" t="str">
            <v>614200.000</v>
          </cell>
          <cell r="G161" t="str">
            <v xml:space="preserve">    Professional Services</v>
          </cell>
          <cell r="H161">
            <v>8649.99</v>
          </cell>
        </row>
        <row r="162">
          <cell r="A162" t="str">
            <v xml:space="preserve">3 </v>
          </cell>
          <cell r="B162" t="str">
            <v>L2.11</v>
          </cell>
          <cell r="C162" t="str">
            <v>1</v>
          </cell>
          <cell r="D162" t="str">
            <v/>
          </cell>
          <cell r="E162" t="str">
            <v>4150.3</v>
          </cell>
          <cell r="F162" t="str">
            <v>614500.000</v>
          </cell>
          <cell r="G162" t="str">
            <v xml:space="preserve">    Data Processing/Billing Services</v>
          </cell>
          <cell r="H162">
            <v>4128.22</v>
          </cell>
        </row>
        <row r="163">
          <cell r="A163" t="str">
            <v xml:space="preserve">3 </v>
          </cell>
          <cell r="B163" t="str">
            <v>L2.11</v>
          </cell>
          <cell r="C163" t="str">
            <v>1</v>
          </cell>
          <cell r="D163" t="str">
            <v/>
          </cell>
          <cell r="E163" t="str">
            <v>4150.3</v>
          </cell>
          <cell r="F163" t="str">
            <v>614600.000</v>
          </cell>
          <cell r="G163" t="str">
            <v xml:space="preserve">    Payroll Services</v>
          </cell>
          <cell r="H163">
            <v>40350.550000000003</v>
          </cell>
        </row>
        <row r="164">
          <cell r="A164" t="str">
            <v xml:space="preserve">3 </v>
          </cell>
          <cell r="B164" t="str">
            <v>L2.13</v>
          </cell>
          <cell r="C164" t="str">
            <v>1</v>
          </cell>
          <cell r="D164" t="str">
            <v/>
          </cell>
          <cell r="E164" t="str">
            <v>4261.5</v>
          </cell>
          <cell r="F164" t="str">
            <v>614700.000</v>
          </cell>
          <cell r="G164" t="str">
            <v xml:space="preserve">    Telephone</v>
          </cell>
          <cell r="H164">
            <v>34586.14</v>
          </cell>
        </row>
        <row r="165">
          <cell r="A165" t="str">
            <v xml:space="preserve">3 </v>
          </cell>
          <cell r="B165" t="str">
            <v>L2.12</v>
          </cell>
          <cell r="C165" t="str">
            <v>1</v>
          </cell>
          <cell r="D165" t="str">
            <v/>
          </cell>
          <cell r="E165" t="str">
            <v>4250.5</v>
          </cell>
          <cell r="F165" t="str">
            <v>614800.000</v>
          </cell>
          <cell r="G165" t="str">
            <v xml:space="preserve">    Postage</v>
          </cell>
          <cell r="H165">
            <v>4815.92</v>
          </cell>
        </row>
        <row r="166">
          <cell r="A166" t="str">
            <v>3</v>
          </cell>
          <cell r="B166" t="str">
            <v>L2.12</v>
          </cell>
          <cell r="C166" t="str">
            <v>1</v>
          </cell>
          <cell r="D166" t="str">
            <v/>
          </cell>
          <cell r="E166" t="str">
            <v>4250.5</v>
          </cell>
          <cell r="F166" t="str">
            <v>615000.000</v>
          </cell>
          <cell r="G166" t="str">
            <v xml:space="preserve">    Office Supplies &amp; Expenses</v>
          </cell>
          <cell r="H166">
            <v>23050.86</v>
          </cell>
        </row>
        <row r="167">
          <cell r="A167" t="str">
            <v xml:space="preserve">3 </v>
          </cell>
          <cell r="B167" t="str">
            <v>L2.17</v>
          </cell>
          <cell r="C167" t="str">
            <v>1</v>
          </cell>
          <cell r="D167" t="str">
            <v/>
          </cell>
          <cell r="E167" t="str">
            <v>4301.7</v>
          </cell>
          <cell r="F167" t="str">
            <v>615100.000</v>
          </cell>
          <cell r="G167" t="str">
            <v xml:space="preserve">    Licenses &amp; Dues</v>
          </cell>
          <cell r="H167">
            <v>21198.93</v>
          </cell>
        </row>
        <row r="168">
          <cell r="A168" t="str">
            <v xml:space="preserve">3 </v>
          </cell>
          <cell r="B168" t="str">
            <v>L2B.2</v>
          </cell>
          <cell r="C168" t="str">
            <v>1</v>
          </cell>
          <cell r="D168" t="str">
            <v/>
          </cell>
          <cell r="E168" t="str">
            <v>4302.3</v>
          </cell>
          <cell r="F168" t="str">
            <v>615200.000</v>
          </cell>
          <cell r="G168" t="str">
            <v xml:space="preserve">    Lic &amp; Dues -non patient related</v>
          </cell>
          <cell r="H168">
            <v>2463.8200000000002</v>
          </cell>
          <cell r="I168" t="str">
            <v>offset</v>
          </cell>
        </row>
        <row r="169">
          <cell r="A169" t="str">
            <v>3</v>
          </cell>
          <cell r="B169" t="str">
            <v>L4.12</v>
          </cell>
          <cell r="C169" t="str">
            <v>1</v>
          </cell>
          <cell r="E169" t="str">
            <v>4538.8</v>
          </cell>
          <cell r="F169" t="str">
            <v>615300.000</v>
          </cell>
          <cell r="G169" t="str">
            <v xml:space="preserve">    Leases</v>
          </cell>
          <cell r="H169">
            <v>8882.1200000000008</v>
          </cell>
        </row>
        <row r="170">
          <cell r="A170" t="str">
            <v xml:space="preserve">3 </v>
          </cell>
          <cell r="B170" t="str">
            <v>L2.22</v>
          </cell>
          <cell r="C170" t="str">
            <v>1</v>
          </cell>
          <cell r="D170" t="str">
            <v/>
          </cell>
          <cell r="E170" t="str">
            <v>4570.8</v>
          </cell>
          <cell r="F170" t="str">
            <v>615400.000</v>
          </cell>
          <cell r="G170" t="str">
            <v xml:space="preserve">    Equipment Rental</v>
          </cell>
          <cell r="H170">
            <v>308.76</v>
          </cell>
        </row>
        <row r="171">
          <cell r="A171" t="str">
            <v xml:space="preserve">3 </v>
          </cell>
          <cell r="B171" t="str">
            <v>L2.12</v>
          </cell>
          <cell r="C171" t="str">
            <v>1</v>
          </cell>
          <cell r="D171" t="str">
            <v/>
          </cell>
          <cell r="E171" t="str">
            <v>4250.5</v>
          </cell>
          <cell r="F171" t="str">
            <v>615600.000</v>
          </cell>
          <cell r="G171" t="str">
            <v xml:space="preserve">    Satellite Expenses</v>
          </cell>
          <cell r="H171">
            <v>8097.64</v>
          </cell>
        </row>
        <row r="172">
          <cell r="A172" t="str">
            <v xml:space="preserve">3 </v>
          </cell>
          <cell r="B172" t="str">
            <v>L2.13</v>
          </cell>
          <cell r="C172" t="str">
            <v>1</v>
          </cell>
          <cell r="D172" t="str">
            <v/>
          </cell>
          <cell r="E172" t="str">
            <v>4261.5</v>
          </cell>
          <cell r="F172" t="str">
            <v>615800.000</v>
          </cell>
          <cell r="G172" t="str">
            <v xml:space="preserve">    Internet Access</v>
          </cell>
          <cell r="H172">
            <v>9028.69</v>
          </cell>
        </row>
        <row r="173">
          <cell r="A173" t="str">
            <v xml:space="preserve">3 </v>
          </cell>
          <cell r="B173" t="str">
            <v>L2B.1</v>
          </cell>
          <cell r="C173" t="str">
            <v>1</v>
          </cell>
          <cell r="D173" t="str">
            <v/>
          </cell>
          <cell r="E173" t="str">
            <v>8015.0</v>
          </cell>
          <cell r="F173" t="str">
            <v>616000.000</v>
          </cell>
          <cell r="G173" t="str">
            <v xml:space="preserve">    Late Charges</v>
          </cell>
          <cell r="H173">
            <v>391.42</v>
          </cell>
          <cell r="I173" t="str">
            <v>offset</v>
          </cell>
        </row>
        <row r="174">
          <cell r="A174" t="str">
            <v>3</v>
          </cell>
          <cell r="B174" t="str">
            <v>L2.22</v>
          </cell>
          <cell r="C174" t="str">
            <v>1</v>
          </cell>
          <cell r="E174" t="str">
            <v>4538.8</v>
          </cell>
          <cell r="F174" t="str">
            <v>616100.000</v>
          </cell>
          <cell r="G174" t="str">
            <v xml:space="preserve">    Bank Charges</v>
          </cell>
          <cell r="H174">
            <v>2171.34</v>
          </cell>
        </row>
        <row r="175">
          <cell r="A175" t="str">
            <v xml:space="preserve">3 </v>
          </cell>
          <cell r="B175" t="str">
            <v>L2.16</v>
          </cell>
          <cell r="C175" t="str">
            <v>1</v>
          </cell>
          <cell r="D175" t="str">
            <v/>
          </cell>
          <cell r="E175" t="str">
            <v>4295.7</v>
          </cell>
          <cell r="F175" t="str">
            <v>616200.000</v>
          </cell>
          <cell r="G175" t="str">
            <v xml:space="preserve">    Advertising - help wanted</v>
          </cell>
          <cell r="H175">
            <v>1348.31</v>
          </cell>
        </row>
        <row r="176">
          <cell r="A176" t="str">
            <v xml:space="preserve">3 </v>
          </cell>
          <cell r="B176" t="str">
            <v>L2B.1</v>
          </cell>
          <cell r="C176" t="str">
            <v>1</v>
          </cell>
          <cell r="D176" t="str">
            <v/>
          </cell>
          <cell r="E176" t="str">
            <v>4298.7</v>
          </cell>
          <cell r="F176" t="str">
            <v>616300.000</v>
          </cell>
          <cell r="G176" t="str">
            <v xml:space="preserve">    Advertising - Promotional</v>
          </cell>
          <cell r="H176">
            <v>1446</v>
          </cell>
          <cell r="I176" t="str">
            <v>offset</v>
          </cell>
        </row>
        <row r="177">
          <cell r="A177" t="str">
            <v xml:space="preserve">3 </v>
          </cell>
          <cell r="B177" t="str">
            <v>L2B.1</v>
          </cell>
          <cell r="C177" t="str">
            <v>1</v>
          </cell>
          <cell r="D177" t="str">
            <v/>
          </cell>
          <cell r="E177" t="str">
            <v>4298.7</v>
          </cell>
          <cell r="F177" t="str">
            <v>616400.000</v>
          </cell>
          <cell r="G177" t="str">
            <v xml:space="preserve">    Business Promotional Expenses</v>
          </cell>
          <cell r="H177">
            <v>10250</v>
          </cell>
          <cell r="I177" t="str">
            <v>offset</v>
          </cell>
        </row>
        <row r="178">
          <cell r="A178" t="str">
            <v xml:space="preserve">3 </v>
          </cell>
          <cell r="B178" t="str">
            <v>L2.22</v>
          </cell>
          <cell r="C178" t="str">
            <v>1</v>
          </cell>
          <cell r="D178" t="str">
            <v/>
          </cell>
          <cell r="E178" t="str">
            <v>4440.0</v>
          </cell>
          <cell r="F178" t="str">
            <v>616600.000</v>
          </cell>
          <cell r="G178" t="str">
            <v xml:space="preserve">    CORI </v>
          </cell>
          <cell r="H178">
            <v>1909.2</v>
          </cell>
        </row>
        <row r="179">
          <cell r="A179" t="str">
            <v>3</v>
          </cell>
          <cell r="B179" t="str">
            <v>L2.22</v>
          </cell>
          <cell r="C179" t="str">
            <v>1</v>
          </cell>
          <cell r="E179" t="str">
            <v>4538.8</v>
          </cell>
          <cell r="F179" t="str">
            <v>616700.000</v>
          </cell>
          <cell r="G179" t="str">
            <v xml:space="preserve">    Filing Fees</v>
          </cell>
          <cell r="H179">
            <v>520</v>
          </cell>
        </row>
        <row r="180">
          <cell r="A180" t="str">
            <v>3</v>
          </cell>
          <cell r="B180" t="str">
            <v>L2.22</v>
          </cell>
          <cell r="C180" t="str">
            <v>1</v>
          </cell>
          <cell r="E180" t="str">
            <v>4538.8</v>
          </cell>
          <cell r="F180" t="str">
            <v>616800.000</v>
          </cell>
          <cell r="G180" t="str">
            <v xml:space="preserve">    Credit Card Expense</v>
          </cell>
          <cell r="H180">
            <v>3558.05</v>
          </cell>
        </row>
        <row r="181">
          <cell r="A181" t="str">
            <v xml:space="preserve">3 </v>
          </cell>
          <cell r="B181" t="str">
            <v>L2B.1</v>
          </cell>
          <cell r="C181" t="str">
            <v>1</v>
          </cell>
          <cell r="D181" t="str">
            <v/>
          </cell>
          <cell r="E181" t="str">
            <v>4298.7</v>
          </cell>
          <cell r="F181" t="str">
            <v>616900.000</v>
          </cell>
          <cell r="G181" t="str">
            <v xml:space="preserve">    Marketing Expenses</v>
          </cell>
          <cell r="H181">
            <v>5800</v>
          </cell>
          <cell r="I181" t="str">
            <v>offset</v>
          </cell>
        </row>
        <row r="182">
          <cell r="A182" t="str">
            <v>3</v>
          </cell>
          <cell r="B182" t="str">
            <v>L2.22</v>
          </cell>
          <cell r="C182" t="str">
            <v>1</v>
          </cell>
          <cell r="E182" t="str">
            <v>4440.0</v>
          </cell>
          <cell r="F182" t="str">
            <v>617030.000</v>
          </cell>
          <cell r="G182" t="str">
            <v xml:space="preserve">    Interest Expense -  LOC</v>
          </cell>
          <cell r="H182">
            <v>49057.31</v>
          </cell>
        </row>
        <row r="183">
          <cell r="A183" t="str">
            <v>3</v>
          </cell>
          <cell r="B183" t="str">
            <v>L2.22</v>
          </cell>
          <cell r="C183" t="str">
            <v>1</v>
          </cell>
          <cell r="E183" t="str">
            <v>4440.0</v>
          </cell>
          <cell r="F183" t="str">
            <v>617031.000</v>
          </cell>
          <cell r="G183" t="str">
            <v xml:space="preserve">    LOC Fees - Unused Line</v>
          </cell>
          <cell r="H183">
            <v>4801.8100000000004</v>
          </cell>
        </row>
        <row r="184">
          <cell r="A184" t="str">
            <v>3</v>
          </cell>
          <cell r="B184" t="str">
            <v>L2.22</v>
          </cell>
          <cell r="C184" t="str">
            <v>1</v>
          </cell>
          <cell r="E184" t="str">
            <v>4440.0</v>
          </cell>
          <cell r="F184" t="str">
            <v>617032.000</v>
          </cell>
          <cell r="G184" t="str">
            <v xml:space="preserve">    LOC Fees - Col Mgmt</v>
          </cell>
          <cell r="H184">
            <v>9282.5</v>
          </cell>
        </row>
        <row r="185">
          <cell r="A185" t="str">
            <v xml:space="preserve">3 </v>
          </cell>
          <cell r="B185" t="str">
            <v>L2.22</v>
          </cell>
          <cell r="C185" t="str">
            <v>1</v>
          </cell>
          <cell r="D185" t="str">
            <v/>
          </cell>
          <cell r="E185" t="str">
            <v>4440.0</v>
          </cell>
          <cell r="F185" t="str">
            <v>617080.000</v>
          </cell>
          <cell r="G185" t="str">
            <v xml:space="preserve">    Finance Charge - IPFS Corp</v>
          </cell>
          <cell r="H185">
            <v>2899.15</v>
          </cell>
        </row>
        <row r="186">
          <cell r="A186" t="str">
            <v xml:space="preserve">3 </v>
          </cell>
          <cell r="B186" t="str">
            <v>L2B.1</v>
          </cell>
          <cell r="C186" t="str">
            <v>1</v>
          </cell>
          <cell r="D186" t="str">
            <v/>
          </cell>
          <cell r="E186" t="str">
            <v>8015.0</v>
          </cell>
          <cell r="F186" t="str">
            <v>617100.000</v>
          </cell>
          <cell r="G186" t="str">
            <v xml:space="preserve">    Fines &amp; Penalties</v>
          </cell>
          <cell r="H186">
            <v>977.99</v>
          </cell>
          <cell r="I186" t="str">
            <v>offset</v>
          </cell>
        </row>
        <row r="187">
          <cell r="A187" t="str">
            <v xml:space="preserve">3 </v>
          </cell>
          <cell r="B187" t="str">
            <v>L3.89</v>
          </cell>
          <cell r="C187" t="str">
            <v>1</v>
          </cell>
          <cell r="D187" t="str">
            <v/>
          </cell>
          <cell r="E187" t="str">
            <v>6522.5</v>
          </cell>
          <cell r="F187" t="str">
            <v>617800.000</v>
          </cell>
          <cell r="G187" t="str">
            <v xml:space="preserve">    Stimulus 19 Expense</v>
          </cell>
          <cell r="H187">
            <v>228625.13</v>
          </cell>
          <cell r="I187" t="str">
            <v>routine</v>
          </cell>
        </row>
        <row r="188">
          <cell r="A188" t="str">
            <v xml:space="preserve">3 </v>
          </cell>
          <cell r="B188" t="str">
            <v>L2.22</v>
          </cell>
          <cell r="C188" t="str">
            <v>1</v>
          </cell>
          <cell r="D188" t="str">
            <v/>
          </cell>
          <cell r="E188" t="str">
            <v>4440.0</v>
          </cell>
          <cell r="F188" t="str">
            <v>617900.000</v>
          </cell>
          <cell r="G188" t="str">
            <v xml:space="preserve">    Miscellaneous Expenses</v>
          </cell>
          <cell r="H188">
            <v>1967.72</v>
          </cell>
        </row>
        <row r="189">
          <cell r="A189" t="str">
            <v xml:space="preserve">3 </v>
          </cell>
          <cell r="B189" t="str">
            <v>L2.20</v>
          </cell>
          <cell r="C189" t="str">
            <v>1</v>
          </cell>
          <cell r="D189" t="str">
            <v/>
          </cell>
          <cell r="E189" t="str">
            <v>4431.7</v>
          </cell>
          <cell r="F189" t="str">
            <v>618000.000</v>
          </cell>
          <cell r="G189" t="str">
            <v xml:space="preserve">    General Liability Insurance</v>
          </cell>
          <cell r="H189">
            <v>212249.79</v>
          </cell>
        </row>
        <row r="190">
          <cell r="A190" t="str">
            <v xml:space="preserve">4 </v>
          </cell>
          <cell r="B190" t="str">
            <v>L3.11</v>
          </cell>
          <cell r="C190" t="str">
            <v>1</v>
          </cell>
          <cell r="D190" t="str">
            <v/>
          </cell>
          <cell r="E190" t="str">
            <v>8065.0</v>
          </cell>
          <cell r="F190" t="str">
            <v>619900.000</v>
          </cell>
          <cell r="G190" t="str">
            <v xml:space="preserve">    Prior Year Adjustments</v>
          </cell>
          <cell r="H190">
            <v>66.78</v>
          </cell>
          <cell r="I190" t="str">
            <v>offset</v>
          </cell>
        </row>
        <row r="191">
          <cell r="A191" t="str">
            <v xml:space="preserve">3 </v>
          </cell>
          <cell r="B191" t="str">
            <v>L4.14</v>
          </cell>
          <cell r="C191" t="str">
            <v>1</v>
          </cell>
          <cell r="D191" t="str">
            <v/>
          </cell>
          <cell r="E191" t="str">
            <v>4535.8</v>
          </cell>
          <cell r="F191" t="str">
            <v>621000.000</v>
          </cell>
          <cell r="G191" t="str">
            <v xml:space="preserve">    Rent Expense</v>
          </cell>
          <cell r="H191">
            <v>1578299</v>
          </cell>
          <cell r="I191" t="str">
            <v>offset</v>
          </cell>
        </row>
        <row r="192">
          <cell r="A192" t="str">
            <v>3</v>
          </cell>
          <cell r="B192" t="str">
            <v>L4.10</v>
          </cell>
          <cell r="C192" t="str">
            <v>1</v>
          </cell>
          <cell r="E192" t="str">
            <v>4515.8</v>
          </cell>
          <cell r="F192" t="str">
            <v>623000.000</v>
          </cell>
          <cell r="G192" t="str">
            <v xml:space="preserve">    Personal Property Tax</v>
          </cell>
          <cell r="H192">
            <v>991.82</v>
          </cell>
        </row>
        <row r="193">
          <cell r="A193" t="str">
            <v xml:space="preserve">3 </v>
          </cell>
          <cell r="B193" t="str">
            <v>L4.1</v>
          </cell>
          <cell r="C193" t="str">
            <v>1</v>
          </cell>
          <cell r="D193" t="str">
            <v>L1.3 6</v>
          </cell>
          <cell r="E193" t="str">
            <v>4565.8</v>
          </cell>
          <cell r="F193" t="str">
            <v>625000.000</v>
          </cell>
          <cell r="G193" t="str">
            <v xml:space="preserve">    Dep'n - Leasehold Improvement</v>
          </cell>
          <cell r="H193">
            <v>11713.55</v>
          </cell>
        </row>
        <row r="194">
          <cell r="A194" t="str">
            <v xml:space="preserve">3 </v>
          </cell>
          <cell r="B194" t="str">
            <v>L4.1</v>
          </cell>
          <cell r="C194" t="str">
            <v>1</v>
          </cell>
          <cell r="D194" t="str">
            <v>L1.4 6</v>
          </cell>
          <cell r="E194" t="str">
            <v>4570.8</v>
          </cell>
          <cell r="F194" t="str">
            <v>626000.000</v>
          </cell>
          <cell r="G194" t="str">
            <v xml:space="preserve">    Dep'n - Furniture &amp; Fixture</v>
          </cell>
          <cell r="H194">
            <v>111510.41</v>
          </cell>
        </row>
        <row r="195">
          <cell r="A195" t="str">
            <v xml:space="preserve">3 </v>
          </cell>
          <cell r="B195" t="str">
            <v>L4.1</v>
          </cell>
          <cell r="C195" t="str">
            <v>1</v>
          </cell>
          <cell r="D195" t="str">
            <v>L1.4 6</v>
          </cell>
          <cell r="E195" t="str">
            <v>4570.8</v>
          </cell>
          <cell r="F195" t="str">
            <v>626200.000</v>
          </cell>
          <cell r="G195" t="str">
            <v xml:space="preserve">    Dep'n - Equipment</v>
          </cell>
          <cell r="H195">
            <v>13559.29</v>
          </cell>
        </row>
        <row r="196">
          <cell r="A196" t="str">
            <v xml:space="preserve">3 </v>
          </cell>
          <cell r="B196" t="str">
            <v>L4.1</v>
          </cell>
          <cell r="C196" t="str">
            <v>1</v>
          </cell>
          <cell r="D196" t="str">
            <v>L1.4 6</v>
          </cell>
          <cell r="E196" t="str">
            <v>4570.8</v>
          </cell>
          <cell r="F196" t="str">
            <v>626500.000</v>
          </cell>
          <cell r="G196" t="str">
            <v xml:space="preserve">    Dep'n - Computer Harware</v>
          </cell>
          <cell r="H196">
            <v>3068.41</v>
          </cell>
        </row>
        <row r="197">
          <cell r="A197" t="str">
            <v xml:space="preserve">3 </v>
          </cell>
          <cell r="B197" t="str">
            <v>L4.1</v>
          </cell>
          <cell r="C197" t="str">
            <v>1</v>
          </cell>
          <cell r="D197" t="str">
            <v>L1.5 6</v>
          </cell>
          <cell r="E197" t="str">
            <v>4585.8</v>
          </cell>
          <cell r="F197" t="str">
            <v>627000.000</v>
          </cell>
          <cell r="G197" t="str">
            <v xml:space="preserve">    Amort - Computer Software</v>
          </cell>
          <cell r="H197">
            <v>44.48</v>
          </cell>
        </row>
        <row r="198">
          <cell r="A198" t="str">
            <v xml:space="preserve">3 </v>
          </cell>
          <cell r="B198" t="str">
            <v>L4.1</v>
          </cell>
          <cell r="C198" t="str">
            <v>1</v>
          </cell>
          <cell r="D198" t="str">
            <v>L1.4 6</v>
          </cell>
          <cell r="E198" t="str">
            <v>4570.8</v>
          </cell>
          <cell r="F198" t="str">
            <v>627500.000</v>
          </cell>
          <cell r="G198" t="str">
            <v xml:space="preserve">    Amort - Other Assets</v>
          </cell>
          <cell r="H198">
            <v>3786.27</v>
          </cell>
        </row>
        <row r="199">
          <cell r="A199" t="str">
            <v>3</v>
          </cell>
          <cell r="B199" t="str">
            <v>L4.10</v>
          </cell>
          <cell r="C199" t="str">
            <v>1</v>
          </cell>
          <cell r="E199" t="str">
            <v>4538.8</v>
          </cell>
          <cell r="F199" t="str">
            <v>628000.000</v>
          </cell>
          <cell r="G199" t="str">
            <v xml:space="preserve">    Amort - Goodwill</v>
          </cell>
          <cell r="H199">
            <v>948174.24</v>
          </cell>
          <cell r="I199" t="str">
            <v>offset</v>
          </cell>
        </row>
        <row r="200">
          <cell r="A200" t="str">
            <v>3</v>
          </cell>
          <cell r="B200" t="str">
            <v>L4.10</v>
          </cell>
          <cell r="C200" t="str">
            <v>1</v>
          </cell>
          <cell r="E200" t="str">
            <v>4538.8</v>
          </cell>
          <cell r="F200" t="str">
            <v>628500.000</v>
          </cell>
          <cell r="G200" t="str">
            <v xml:space="preserve">    Amort - Deferred Closing Cost</v>
          </cell>
          <cell r="H200">
            <v>41367.33</v>
          </cell>
        </row>
        <row r="201">
          <cell r="A201" t="str">
            <v>3</v>
          </cell>
          <cell r="B201" t="str">
            <v>L4.2</v>
          </cell>
          <cell r="C201" t="str">
            <v>1</v>
          </cell>
          <cell r="D201">
            <v>0</v>
          </cell>
          <cell r="E201" t="str">
            <v>4538.8</v>
          </cell>
          <cell r="F201" t="str">
            <v>629000.000</v>
          </cell>
          <cell r="G201" t="str">
            <v xml:space="preserve">    Amort - Capital Lease</v>
          </cell>
          <cell r="H201">
            <v>2078</v>
          </cell>
        </row>
        <row r="202">
          <cell r="A202" t="str">
            <v xml:space="preserve">3 </v>
          </cell>
          <cell r="B202" t="str">
            <v>L3.5</v>
          </cell>
          <cell r="C202" t="str">
            <v>1</v>
          </cell>
          <cell r="D202" t="str">
            <v/>
          </cell>
          <cell r="E202" t="str">
            <v>5105.1</v>
          </cell>
          <cell r="F202" t="str">
            <v>631000.000</v>
          </cell>
          <cell r="G202" t="str">
            <v xml:space="preserve">    Salaries - Plant </v>
          </cell>
          <cell r="H202">
            <v>281293.98</v>
          </cell>
        </row>
        <row r="203">
          <cell r="A203" t="str">
            <v xml:space="preserve">3 </v>
          </cell>
          <cell r="B203" t="str">
            <v>L3.8</v>
          </cell>
          <cell r="C203" t="str">
            <v>1</v>
          </cell>
          <cell r="D203" t="str">
            <v/>
          </cell>
          <cell r="E203" t="str">
            <v>5110.3</v>
          </cell>
          <cell r="F203" t="str">
            <v>632000.000</v>
          </cell>
          <cell r="G203" t="str">
            <v xml:space="preserve">    Purchased Service - Plant </v>
          </cell>
          <cell r="H203">
            <v>78057.350000000006</v>
          </cell>
        </row>
        <row r="204">
          <cell r="A204" t="str">
            <v xml:space="preserve">3 </v>
          </cell>
          <cell r="B204" t="str">
            <v>L3.10</v>
          </cell>
          <cell r="C204" t="str">
            <v>1</v>
          </cell>
          <cell r="D204" t="str">
            <v/>
          </cell>
          <cell r="E204" t="str">
            <v>5120.5</v>
          </cell>
          <cell r="F204" t="str">
            <v>636000.000</v>
          </cell>
          <cell r="G204" t="str">
            <v xml:space="preserve">    Gas</v>
          </cell>
          <cell r="H204">
            <v>38393.97</v>
          </cell>
        </row>
        <row r="205">
          <cell r="A205" t="str">
            <v xml:space="preserve">3 </v>
          </cell>
          <cell r="B205" t="str">
            <v>L3.10</v>
          </cell>
          <cell r="C205" t="str">
            <v>1</v>
          </cell>
          <cell r="D205" t="str">
            <v/>
          </cell>
          <cell r="E205" t="str">
            <v>5120.5</v>
          </cell>
          <cell r="F205" t="str">
            <v>636100.000</v>
          </cell>
          <cell r="G205" t="str">
            <v xml:space="preserve">    Electricity</v>
          </cell>
          <cell r="H205">
            <v>184478.12</v>
          </cell>
        </row>
        <row r="206">
          <cell r="A206" t="str">
            <v xml:space="preserve">3 </v>
          </cell>
          <cell r="B206" t="str">
            <v>L3.10</v>
          </cell>
          <cell r="C206" t="str">
            <v>1</v>
          </cell>
          <cell r="D206" t="str">
            <v/>
          </cell>
          <cell r="E206" t="str">
            <v>5120.5</v>
          </cell>
          <cell r="F206" t="str">
            <v>636200.000</v>
          </cell>
          <cell r="G206" t="str">
            <v xml:space="preserve">    Water &amp; Sewerage</v>
          </cell>
          <cell r="H206">
            <v>99286.49</v>
          </cell>
        </row>
        <row r="207">
          <cell r="A207" t="str">
            <v xml:space="preserve">3 </v>
          </cell>
          <cell r="B207" t="str">
            <v>L3.9</v>
          </cell>
          <cell r="C207" t="str">
            <v>1</v>
          </cell>
          <cell r="D207" t="str">
            <v/>
          </cell>
          <cell r="E207" t="str">
            <v>5115.5</v>
          </cell>
          <cell r="F207" t="str">
            <v>637000.000</v>
          </cell>
          <cell r="G207" t="str">
            <v xml:space="preserve">    Trash Removal</v>
          </cell>
          <cell r="H207">
            <v>5917.55</v>
          </cell>
        </row>
        <row r="208">
          <cell r="A208" t="str">
            <v xml:space="preserve">3 </v>
          </cell>
          <cell r="B208" t="str">
            <v>L3.8</v>
          </cell>
          <cell r="C208" t="str">
            <v>1</v>
          </cell>
          <cell r="D208" t="str">
            <v/>
          </cell>
          <cell r="E208" t="str">
            <v>5110.3</v>
          </cell>
          <cell r="F208" t="str">
            <v>637100.000</v>
          </cell>
          <cell r="G208" t="str">
            <v xml:space="preserve">    Service Contracts</v>
          </cell>
          <cell r="H208">
            <v>377.86</v>
          </cell>
        </row>
        <row r="209">
          <cell r="A209" t="str">
            <v xml:space="preserve">3 </v>
          </cell>
          <cell r="B209" t="str">
            <v>L3.9</v>
          </cell>
          <cell r="C209" t="str">
            <v>1</v>
          </cell>
          <cell r="D209" t="str">
            <v/>
          </cell>
          <cell r="E209" t="str">
            <v>5115.5</v>
          </cell>
          <cell r="F209" t="str">
            <v>637300.000</v>
          </cell>
          <cell r="G209" t="str">
            <v xml:space="preserve">    Snow Removal</v>
          </cell>
          <cell r="H209">
            <v>12300</v>
          </cell>
        </row>
        <row r="210">
          <cell r="A210" t="str">
            <v xml:space="preserve">3 </v>
          </cell>
          <cell r="B210" t="str">
            <v>L3.11</v>
          </cell>
          <cell r="C210" t="str">
            <v>1</v>
          </cell>
          <cell r="D210" t="str">
            <v/>
          </cell>
          <cell r="E210" t="str">
            <v>5130.7</v>
          </cell>
          <cell r="F210" t="str">
            <v>638000.000</v>
          </cell>
          <cell r="G210" t="str">
            <v xml:space="preserve">    Repairs</v>
          </cell>
          <cell r="H210">
            <v>3544.29</v>
          </cell>
        </row>
        <row r="211">
          <cell r="A211" t="str">
            <v xml:space="preserve">3 </v>
          </cell>
          <cell r="B211" t="str">
            <v>L3.9</v>
          </cell>
          <cell r="C211" t="str">
            <v>1</v>
          </cell>
          <cell r="D211" t="str">
            <v/>
          </cell>
          <cell r="E211" t="str">
            <v>5115.5</v>
          </cell>
          <cell r="F211" t="str">
            <v>639000.000</v>
          </cell>
          <cell r="G211" t="str">
            <v xml:space="preserve">    Supplies &amp; Expenses - Plant</v>
          </cell>
          <cell r="H211">
            <v>32043.19</v>
          </cell>
        </row>
        <row r="212">
          <cell r="A212" t="str">
            <v xml:space="preserve">3 </v>
          </cell>
          <cell r="B212" t="str">
            <v>L3.18</v>
          </cell>
          <cell r="C212" t="str">
            <v>1</v>
          </cell>
          <cell r="D212" t="str">
            <v/>
          </cell>
          <cell r="E212" t="str">
            <v>5205.1</v>
          </cell>
          <cell r="F212" t="str">
            <v>641000.000</v>
          </cell>
          <cell r="G212" t="str">
            <v xml:space="preserve">    Salaries - Dietary</v>
          </cell>
          <cell r="H212">
            <v>525189.75</v>
          </cell>
        </row>
        <row r="213">
          <cell r="A213" t="str">
            <v xml:space="preserve">3 </v>
          </cell>
          <cell r="B213" t="str">
            <v>L3.13</v>
          </cell>
          <cell r="C213" t="str">
            <v>1</v>
          </cell>
          <cell r="D213" t="str">
            <v/>
          </cell>
          <cell r="E213" t="str">
            <v>5231.1</v>
          </cell>
          <cell r="F213" t="str">
            <v>641100.000</v>
          </cell>
          <cell r="G213" t="str">
            <v xml:space="preserve">    Salaries - Dietician</v>
          </cell>
          <cell r="H213">
            <v>55056.03</v>
          </cell>
        </row>
        <row r="214">
          <cell r="A214" t="str">
            <v xml:space="preserve">3 </v>
          </cell>
          <cell r="B214" t="str">
            <v>L3.22</v>
          </cell>
          <cell r="C214" t="str">
            <v>1</v>
          </cell>
          <cell r="D214" t="str">
            <v/>
          </cell>
          <cell r="E214" t="str">
            <v>5221.3</v>
          </cell>
          <cell r="F214" t="str">
            <v>642000.000</v>
          </cell>
          <cell r="G214" t="str">
            <v xml:space="preserve">    Purchased Service - Dietary</v>
          </cell>
          <cell r="H214">
            <v>3137.24</v>
          </cell>
        </row>
        <row r="215">
          <cell r="A215" t="str">
            <v xml:space="preserve">3 </v>
          </cell>
          <cell r="B215" t="str">
            <v>L3.21</v>
          </cell>
          <cell r="C215" t="str">
            <v>1</v>
          </cell>
          <cell r="D215" t="str">
            <v/>
          </cell>
          <cell r="E215" t="str">
            <v>5220.5</v>
          </cell>
          <cell r="F215" t="str">
            <v>644000.000</v>
          </cell>
          <cell r="G215" t="str">
            <v xml:space="preserve">    Raw Food</v>
          </cell>
          <cell r="H215">
            <v>279883.49</v>
          </cell>
        </row>
        <row r="216">
          <cell r="A216" t="str">
            <v xml:space="preserve">3 </v>
          </cell>
          <cell r="B216" t="str">
            <v>L3.21</v>
          </cell>
          <cell r="C216" t="str">
            <v>1</v>
          </cell>
          <cell r="D216" t="str">
            <v/>
          </cell>
          <cell r="E216" t="str">
            <v>5220.5</v>
          </cell>
          <cell r="F216" t="str">
            <v>645000.000</v>
          </cell>
          <cell r="G216" t="str">
            <v xml:space="preserve">    Food Supplements</v>
          </cell>
          <cell r="H216">
            <v>11881.83</v>
          </cell>
        </row>
        <row r="217">
          <cell r="A217" t="str">
            <v xml:space="preserve">3 </v>
          </cell>
          <cell r="B217" t="str">
            <v>L3.23</v>
          </cell>
          <cell r="C217" t="str">
            <v>1</v>
          </cell>
          <cell r="D217" t="str">
            <v/>
          </cell>
          <cell r="E217" t="str">
            <v>5235.5</v>
          </cell>
          <cell r="F217" t="str">
            <v>649000.000</v>
          </cell>
          <cell r="G217" t="str">
            <v xml:space="preserve">    Supplies &amp; Expenses - Dietary</v>
          </cell>
          <cell r="H217">
            <v>38500.019999999997</v>
          </cell>
        </row>
        <row r="218">
          <cell r="A218" t="str">
            <v xml:space="preserve">3 </v>
          </cell>
          <cell r="B218" t="str">
            <v>L3.24</v>
          </cell>
          <cell r="C218" t="str">
            <v>1</v>
          </cell>
          <cell r="D218" t="str">
            <v/>
          </cell>
          <cell r="E218" t="str">
            <v>5310.1</v>
          </cell>
          <cell r="F218" t="str">
            <v>651000.000</v>
          </cell>
          <cell r="G218" t="str">
            <v xml:space="preserve">    Salaries - Laundry</v>
          </cell>
          <cell r="H218">
            <v>133845.49</v>
          </cell>
        </row>
        <row r="219">
          <cell r="A219" t="str">
            <v xml:space="preserve">3 </v>
          </cell>
          <cell r="B219" t="str">
            <v>L3.29</v>
          </cell>
          <cell r="C219" t="str">
            <v>1</v>
          </cell>
          <cell r="D219" t="str">
            <v/>
          </cell>
          <cell r="E219" t="str">
            <v>5340.5</v>
          </cell>
          <cell r="F219" t="str">
            <v>653000.000</v>
          </cell>
          <cell r="G219" t="str">
            <v xml:space="preserve">    Linen &amp; Bedding</v>
          </cell>
          <cell r="H219">
            <v>17186.55</v>
          </cell>
        </row>
        <row r="220">
          <cell r="A220" t="str">
            <v xml:space="preserve">3 </v>
          </cell>
          <cell r="B220" t="str">
            <v>L3.28</v>
          </cell>
          <cell r="C220" t="str">
            <v>1</v>
          </cell>
          <cell r="D220" t="str">
            <v/>
          </cell>
          <cell r="E220" t="str">
            <v>5330.5</v>
          </cell>
          <cell r="F220" t="str">
            <v>659000.000</v>
          </cell>
          <cell r="G220" t="str">
            <v xml:space="preserve">    Supplies &amp; Expenses - Laundry</v>
          </cell>
          <cell r="H220">
            <v>14215.71</v>
          </cell>
        </row>
        <row r="221">
          <cell r="A221" t="str">
            <v xml:space="preserve">3 </v>
          </cell>
          <cell r="B221" t="str">
            <v>L3.24</v>
          </cell>
          <cell r="C221" t="str">
            <v>1</v>
          </cell>
          <cell r="D221" t="str">
            <v/>
          </cell>
          <cell r="E221" t="str">
            <v>5410.1</v>
          </cell>
          <cell r="F221" t="str">
            <v>661000.000</v>
          </cell>
          <cell r="G221" t="str">
            <v xml:space="preserve">    Salaries - Housekeeping</v>
          </cell>
          <cell r="H221">
            <v>262015.01</v>
          </cell>
        </row>
        <row r="222">
          <cell r="A222" t="str">
            <v xml:space="preserve">3 </v>
          </cell>
          <cell r="B222" t="str">
            <v>L3.28</v>
          </cell>
          <cell r="C222" t="str">
            <v>1</v>
          </cell>
          <cell r="D222" t="str">
            <v/>
          </cell>
          <cell r="E222" t="str">
            <v>5420.5</v>
          </cell>
          <cell r="F222" t="str">
            <v>669000.000</v>
          </cell>
          <cell r="G222" t="str">
            <v xml:space="preserve">    Supplies &amp; Exp. - Housekeeping</v>
          </cell>
          <cell r="H222">
            <v>43555.19</v>
          </cell>
        </row>
        <row r="223">
          <cell r="A223" t="str">
            <v xml:space="preserve">3 </v>
          </cell>
          <cell r="B223" t="str">
            <v>L1.1</v>
          </cell>
          <cell r="C223" t="str">
            <v>1</v>
          </cell>
          <cell r="D223" t="str">
            <v/>
          </cell>
          <cell r="E223" t="str">
            <v>6020.1</v>
          </cell>
          <cell r="F223" t="str">
            <v>671000.000</v>
          </cell>
          <cell r="G223" t="str">
            <v xml:space="preserve">    Salary - Director of Nursing</v>
          </cell>
          <cell r="H223">
            <v>140376.43</v>
          </cell>
        </row>
        <row r="224">
          <cell r="A224" t="str">
            <v xml:space="preserve">3 </v>
          </cell>
          <cell r="B224" t="str">
            <v>L1.1</v>
          </cell>
          <cell r="C224" t="str">
            <v>1</v>
          </cell>
          <cell r="D224" t="str">
            <v/>
          </cell>
          <cell r="E224" t="str">
            <v>6020.1</v>
          </cell>
          <cell r="F224" t="str">
            <v>671100.000</v>
          </cell>
          <cell r="G224" t="str">
            <v xml:space="preserve">    Salaries - ADON</v>
          </cell>
          <cell r="H224">
            <v>115504.89</v>
          </cell>
        </row>
        <row r="225">
          <cell r="A225" t="str">
            <v xml:space="preserve">3 </v>
          </cell>
          <cell r="B225" t="str">
            <v>L3.1</v>
          </cell>
          <cell r="C225" t="str">
            <v>1</v>
          </cell>
          <cell r="D225" t="str">
            <v/>
          </cell>
          <cell r="E225" t="str">
            <v>4306.1</v>
          </cell>
          <cell r="F225" t="str">
            <v>671400.000</v>
          </cell>
          <cell r="G225" t="str">
            <v xml:space="preserve">    Salaries - Staff Development</v>
          </cell>
          <cell r="H225">
            <v>126180.69</v>
          </cell>
        </row>
        <row r="226">
          <cell r="A226" t="str">
            <v xml:space="preserve">3 </v>
          </cell>
          <cell r="B226" t="str">
            <v>L3.48</v>
          </cell>
          <cell r="C226" t="str">
            <v>1</v>
          </cell>
          <cell r="D226" t="str">
            <v/>
          </cell>
          <cell r="E226" t="str">
            <v>6540.0</v>
          </cell>
          <cell r="F226" t="str">
            <v>671500.000</v>
          </cell>
          <cell r="G226" t="str">
            <v xml:space="preserve">    Salaries - Case Manager</v>
          </cell>
          <cell r="H226">
            <v>120331.71</v>
          </cell>
        </row>
        <row r="227">
          <cell r="A227" t="str">
            <v xml:space="preserve">3 </v>
          </cell>
          <cell r="B227" t="str">
            <v>L3.40</v>
          </cell>
          <cell r="C227" t="str">
            <v>1</v>
          </cell>
          <cell r="D227" t="str">
            <v/>
          </cell>
          <cell r="E227" t="str">
            <v>6508.1</v>
          </cell>
          <cell r="F227" t="str">
            <v>671600.000</v>
          </cell>
          <cell r="G227" t="str">
            <v xml:space="preserve">    Salaries - MDS/OBRA</v>
          </cell>
          <cell r="H227">
            <v>161804.57999999999</v>
          </cell>
        </row>
        <row r="228">
          <cell r="A228" t="str">
            <v xml:space="preserve">3 </v>
          </cell>
          <cell r="B228" t="str">
            <v>L3.40</v>
          </cell>
          <cell r="C228" t="str">
            <v>1</v>
          </cell>
          <cell r="D228" t="str">
            <v/>
          </cell>
          <cell r="E228" t="str">
            <v>6506.1</v>
          </cell>
          <cell r="F228" t="str">
            <v>671800.000</v>
          </cell>
          <cell r="G228" t="str">
            <v xml:space="preserve">    Salaries - MMQ Eval Nurse</v>
          </cell>
          <cell r="H228">
            <v>65120.17</v>
          </cell>
        </row>
        <row r="229">
          <cell r="A229" t="str">
            <v xml:space="preserve">3 </v>
          </cell>
          <cell r="B229" t="str">
            <v>L1.7</v>
          </cell>
          <cell r="C229" t="str">
            <v>1</v>
          </cell>
          <cell r="D229" t="str">
            <v/>
          </cell>
          <cell r="E229" t="str">
            <v>6030.1</v>
          </cell>
          <cell r="F229" t="str">
            <v>672100.000</v>
          </cell>
          <cell r="G229" t="str">
            <v xml:space="preserve">    Salaries - R.N. Unit A</v>
          </cell>
          <cell r="H229">
            <v>381446.76</v>
          </cell>
        </row>
        <row r="230">
          <cell r="A230" t="str">
            <v xml:space="preserve">3 </v>
          </cell>
          <cell r="B230" t="str">
            <v>L1.7</v>
          </cell>
          <cell r="C230" t="str">
            <v>1</v>
          </cell>
          <cell r="D230" t="str">
            <v/>
          </cell>
          <cell r="E230" t="str">
            <v>6030.1</v>
          </cell>
          <cell r="F230" t="str">
            <v>672200.000</v>
          </cell>
          <cell r="G230" t="str">
            <v xml:space="preserve">    Salaries - R.N. Unit B</v>
          </cell>
          <cell r="H230">
            <v>179800.4</v>
          </cell>
        </row>
        <row r="231">
          <cell r="A231" t="str">
            <v xml:space="preserve">3 </v>
          </cell>
          <cell r="B231" t="str">
            <v>L1.7</v>
          </cell>
          <cell r="C231" t="str">
            <v>1</v>
          </cell>
          <cell r="D231" t="str">
            <v/>
          </cell>
          <cell r="E231" t="str">
            <v>6030.1</v>
          </cell>
          <cell r="F231" t="str">
            <v>672300.000</v>
          </cell>
          <cell r="G231" t="str">
            <v xml:space="preserve">    Salaries - R.N. Unit C</v>
          </cell>
          <cell r="H231">
            <v>280085.78000000003</v>
          </cell>
        </row>
        <row r="232">
          <cell r="A232" t="str">
            <v xml:space="preserve">3 </v>
          </cell>
          <cell r="B232" t="str">
            <v>L1.7</v>
          </cell>
          <cell r="C232" t="str">
            <v>1</v>
          </cell>
          <cell r="D232" t="str">
            <v/>
          </cell>
          <cell r="E232" t="str">
            <v>6030.1</v>
          </cell>
          <cell r="F232" t="str">
            <v>672400.000</v>
          </cell>
          <cell r="G232" t="str">
            <v xml:space="preserve">    Salaries - R.N. Unit D</v>
          </cell>
          <cell r="H232">
            <v>57290.41</v>
          </cell>
        </row>
        <row r="233">
          <cell r="A233" t="str">
            <v xml:space="preserve">3 </v>
          </cell>
          <cell r="B233" t="str">
            <v>L1.12</v>
          </cell>
          <cell r="C233" t="str">
            <v>1</v>
          </cell>
          <cell r="D233" t="str">
            <v/>
          </cell>
          <cell r="E233" t="str">
            <v>6041.1</v>
          </cell>
          <cell r="F233" t="str">
            <v>673100.000</v>
          </cell>
          <cell r="G233" t="str">
            <v xml:space="preserve">    Salaries - L.P.N. Unit A</v>
          </cell>
          <cell r="H233">
            <v>505314.63</v>
          </cell>
        </row>
        <row r="234">
          <cell r="A234" t="str">
            <v xml:space="preserve">3 </v>
          </cell>
          <cell r="B234" t="str">
            <v>L1.12</v>
          </cell>
          <cell r="C234" t="str">
            <v>1</v>
          </cell>
          <cell r="D234" t="str">
            <v/>
          </cell>
          <cell r="E234" t="str">
            <v>6041.1</v>
          </cell>
          <cell r="F234" t="str">
            <v>673200.000</v>
          </cell>
          <cell r="G234" t="str">
            <v xml:space="preserve">    Salaries - L.P.N. Unit B</v>
          </cell>
          <cell r="H234">
            <v>547923.4</v>
          </cell>
        </row>
        <row r="235">
          <cell r="A235" t="str">
            <v xml:space="preserve">3 </v>
          </cell>
          <cell r="B235" t="str">
            <v>L1.12</v>
          </cell>
          <cell r="C235" t="str">
            <v>1</v>
          </cell>
          <cell r="D235" t="str">
            <v/>
          </cell>
          <cell r="E235" t="str">
            <v>6041.1</v>
          </cell>
          <cell r="F235" t="str">
            <v>673300.000</v>
          </cell>
          <cell r="G235" t="str">
            <v xml:space="preserve">    Salaries - L.P.N. Unit C</v>
          </cell>
          <cell r="H235">
            <v>229062.61</v>
          </cell>
        </row>
        <row r="236">
          <cell r="A236" t="str">
            <v xml:space="preserve">3 </v>
          </cell>
          <cell r="B236" t="str">
            <v>L1.12</v>
          </cell>
          <cell r="C236" t="str">
            <v>1</v>
          </cell>
          <cell r="D236" t="str">
            <v/>
          </cell>
          <cell r="E236" t="str">
            <v>6041.1</v>
          </cell>
          <cell r="F236" t="str">
            <v>673400.000</v>
          </cell>
          <cell r="G236" t="str">
            <v xml:space="preserve">    Salaries - L.P.N. Unit D</v>
          </cell>
          <cell r="H236">
            <v>71918.2</v>
          </cell>
        </row>
        <row r="237">
          <cell r="A237" t="str">
            <v xml:space="preserve">3 </v>
          </cell>
          <cell r="B237" t="str">
            <v>L1.17</v>
          </cell>
          <cell r="C237" t="str">
            <v>1</v>
          </cell>
          <cell r="D237" t="str">
            <v/>
          </cell>
          <cell r="E237" t="str">
            <v>6051.1</v>
          </cell>
          <cell r="F237" t="str">
            <v>674100.000</v>
          </cell>
          <cell r="G237" t="str">
            <v xml:space="preserve">    Salaries - C.N.A. Unit A</v>
          </cell>
          <cell r="H237">
            <v>686449.9</v>
          </cell>
        </row>
        <row r="238">
          <cell r="A238" t="str">
            <v xml:space="preserve">3 </v>
          </cell>
          <cell r="B238" t="str">
            <v>L1.17</v>
          </cell>
          <cell r="C238" t="str">
            <v>1</v>
          </cell>
          <cell r="D238" t="str">
            <v/>
          </cell>
          <cell r="E238" t="str">
            <v>6051.1</v>
          </cell>
          <cell r="F238" t="str">
            <v>674200.000</v>
          </cell>
          <cell r="G238" t="str">
            <v xml:space="preserve">    Salaries - C.N.A. Unit B</v>
          </cell>
          <cell r="H238">
            <v>506328.36</v>
          </cell>
        </row>
        <row r="239">
          <cell r="A239" t="str">
            <v xml:space="preserve">3 </v>
          </cell>
          <cell r="B239" t="str">
            <v>L1.17</v>
          </cell>
          <cell r="C239" t="str">
            <v>1</v>
          </cell>
          <cell r="D239" t="str">
            <v/>
          </cell>
          <cell r="E239" t="str">
            <v>6051.1</v>
          </cell>
          <cell r="F239" t="str">
            <v>674300.000</v>
          </cell>
          <cell r="G239" t="str">
            <v xml:space="preserve">    Salaries - C.N.A. Unit C</v>
          </cell>
          <cell r="H239">
            <v>471040.7</v>
          </cell>
        </row>
        <row r="240">
          <cell r="A240" t="str">
            <v xml:space="preserve">3 </v>
          </cell>
          <cell r="B240" t="str">
            <v>L1.17</v>
          </cell>
          <cell r="C240" t="str">
            <v>1</v>
          </cell>
          <cell r="D240" t="str">
            <v/>
          </cell>
          <cell r="E240" t="str">
            <v>6051.1</v>
          </cell>
          <cell r="F240" t="str">
            <v>674400.000</v>
          </cell>
          <cell r="G240" t="str">
            <v xml:space="preserve">    Salaries - C.N.A. Unit D</v>
          </cell>
          <cell r="H240">
            <v>56057.25</v>
          </cell>
        </row>
        <row r="241">
          <cell r="A241" t="str">
            <v xml:space="preserve">3 </v>
          </cell>
          <cell r="B241" t="str">
            <v>L3.70</v>
          </cell>
          <cell r="C241" t="str">
            <v>1</v>
          </cell>
          <cell r="D241" t="str">
            <v/>
          </cell>
          <cell r="E241" t="str">
            <v>RCA</v>
          </cell>
          <cell r="F241" t="str">
            <v>674600.000</v>
          </cell>
          <cell r="G241" t="str">
            <v xml:space="preserve">    Salaries - R.C.A. Unit A</v>
          </cell>
          <cell r="H241">
            <v>18735.14</v>
          </cell>
        </row>
        <row r="242">
          <cell r="A242" t="str">
            <v xml:space="preserve">3 </v>
          </cell>
          <cell r="B242" t="str">
            <v>L3.70</v>
          </cell>
          <cell r="C242" t="str">
            <v>1</v>
          </cell>
          <cell r="D242" t="str">
            <v/>
          </cell>
          <cell r="E242" t="str">
            <v>RCA</v>
          </cell>
          <cell r="F242" t="str">
            <v>674700.000</v>
          </cell>
          <cell r="G242" t="str">
            <v xml:space="preserve">    Salaries - R.C.A. Unit B</v>
          </cell>
          <cell r="H242">
            <v>2616.98</v>
          </cell>
        </row>
        <row r="243">
          <cell r="A243" t="str">
            <v xml:space="preserve">3 </v>
          </cell>
          <cell r="B243" t="str">
            <v>L3.70</v>
          </cell>
          <cell r="C243" t="str">
            <v>1</v>
          </cell>
          <cell r="D243" t="str">
            <v/>
          </cell>
          <cell r="E243" t="str">
            <v>RCA</v>
          </cell>
          <cell r="F243" t="str">
            <v>674800.000</v>
          </cell>
          <cell r="G243" t="str">
            <v xml:space="preserve">    Salaries - R.C.A. Unit C</v>
          </cell>
          <cell r="H243">
            <v>43195.33</v>
          </cell>
        </row>
        <row r="244">
          <cell r="A244" t="str">
            <v xml:space="preserve">3 </v>
          </cell>
          <cell r="B244" t="str">
            <v>L3.36</v>
          </cell>
          <cell r="C244" t="str">
            <v>1</v>
          </cell>
          <cell r="D244" t="str">
            <v/>
          </cell>
          <cell r="E244" t="str">
            <v>6505.1</v>
          </cell>
          <cell r="F244" t="str">
            <v>675100.000</v>
          </cell>
          <cell r="G244" t="str">
            <v xml:space="preserve">    Salaries - Medical Records</v>
          </cell>
          <cell r="H244">
            <v>103320.23</v>
          </cell>
        </row>
        <row r="245">
          <cell r="A245" t="str">
            <v xml:space="preserve">3 </v>
          </cell>
          <cell r="B245" t="str">
            <v>L2.7</v>
          </cell>
          <cell r="C245" t="str">
            <v>1</v>
          </cell>
          <cell r="D245" t="str">
            <v/>
          </cell>
          <cell r="E245" t="str">
            <v>4140.1</v>
          </cell>
          <cell r="F245" t="str">
            <v>675200.000</v>
          </cell>
          <cell r="G245" t="str">
            <v xml:space="preserve">    Salaries - Nursing Clerical</v>
          </cell>
          <cell r="H245">
            <v>120610.23</v>
          </cell>
        </row>
        <row r="246">
          <cell r="A246" t="str">
            <v xml:space="preserve">3 </v>
          </cell>
          <cell r="B246" t="str">
            <v>L1.11</v>
          </cell>
          <cell r="C246" t="str">
            <v>1</v>
          </cell>
          <cell r="D246" t="str">
            <v/>
          </cell>
          <cell r="E246" t="str">
            <v>6035.2</v>
          </cell>
          <cell r="F246" t="str">
            <v>676200.000</v>
          </cell>
          <cell r="G246" t="str">
            <v xml:space="preserve">    Purchased Serv. - RN Unit B</v>
          </cell>
          <cell r="H246">
            <v>2649.01</v>
          </cell>
        </row>
        <row r="247">
          <cell r="A247" t="str">
            <v xml:space="preserve">3 </v>
          </cell>
          <cell r="B247" t="str">
            <v>L1.16</v>
          </cell>
          <cell r="C247" t="str">
            <v>1</v>
          </cell>
          <cell r="D247" t="str">
            <v/>
          </cell>
          <cell r="E247" t="str">
            <v>6042.2</v>
          </cell>
          <cell r="F247" t="str">
            <v>677200.000</v>
          </cell>
          <cell r="G247" t="str">
            <v xml:space="preserve">    Purchased Serv. - LPN Unit B</v>
          </cell>
          <cell r="H247">
            <v>411.06</v>
          </cell>
        </row>
        <row r="248">
          <cell r="A248" t="str">
            <v xml:space="preserve">3 </v>
          </cell>
          <cell r="B248" t="str">
            <v>L1.21</v>
          </cell>
          <cell r="C248" t="str">
            <v>1</v>
          </cell>
          <cell r="D248" t="str">
            <v/>
          </cell>
          <cell r="E248" t="str">
            <v>6052.2</v>
          </cell>
          <cell r="F248" t="str">
            <v>678100.000</v>
          </cell>
          <cell r="G248" t="str">
            <v xml:space="preserve">    Purchased Serv. - CNA Unit A</v>
          </cell>
          <cell r="H248">
            <v>2155.66</v>
          </cell>
        </row>
        <row r="249">
          <cell r="A249" t="str">
            <v xml:space="preserve">3 </v>
          </cell>
          <cell r="B249" t="str">
            <v>L1.21</v>
          </cell>
          <cell r="C249" t="str">
            <v>1</v>
          </cell>
          <cell r="D249" t="str">
            <v/>
          </cell>
          <cell r="E249" t="str">
            <v>6052.2</v>
          </cell>
          <cell r="F249" t="str">
            <v>678200.000</v>
          </cell>
          <cell r="G249" t="str">
            <v xml:space="preserve">    Purchased Serv. - CNA Unit B</v>
          </cell>
          <cell r="H249">
            <v>6627.92</v>
          </cell>
        </row>
        <row r="250">
          <cell r="A250" t="str">
            <v>3</v>
          </cell>
          <cell r="B250" t="str">
            <v>L1.21</v>
          </cell>
          <cell r="C250" t="str">
            <v>1</v>
          </cell>
          <cell r="E250" t="str">
            <v>6052.2</v>
          </cell>
          <cell r="F250" t="str">
            <v>678300.000</v>
          </cell>
          <cell r="G250" t="str">
            <v xml:space="preserve">    Purchased Serv. - CNA Unit C</v>
          </cell>
          <cell r="H250">
            <v>3943.77</v>
          </cell>
        </row>
        <row r="251">
          <cell r="A251" t="str">
            <v xml:space="preserve">3 </v>
          </cell>
          <cell r="B251" t="str">
            <v>L3.82</v>
          </cell>
          <cell r="C251" t="str">
            <v>1</v>
          </cell>
          <cell r="E251" t="str">
            <v>6511.3</v>
          </cell>
          <cell r="F251" t="str">
            <v>678500.000</v>
          </cell>
          <cell r="G251" t="str">
            <v xml:space="preserve">    Medical Director</v>
          </cell>
          <cell r="H251">
            <v>18000</v>
          </cell>
        </row>
        <row r="252">
          <cell r="A252" t="str">
            <v xml:space="preserve">3 </v>
          </cell>
          <cell r="B252" t="str">
            <v>L2B.9</v>
          </cell>
          <cell r="C252" t="str">
            <v>1</v>
          </cell>
          <cell r="D252" t="str">
            <v/>
          </cell>
          <cell r="E252" t="str">
            <v>4160.6</v>
          </cell>
          <cell r="F252" t="str">
            <v>678900.000</v>
          </cell>
          <cell r="G252" t="str">
            <v xml:space="preserve">    Nursing Consultant</v>
          </cell>
          <cell r="H252">
            <v>25919.69</v>
          </cell>
        </row>
        <row r="253">
          <cell r="A253" t="str">
            <v xml:space="preserve">3 </v>
          </cell>
          <cell r="B253" t="str">
            <v>L3.43</v>
          </cell>
          <cell r="C253" t="str">
            <v>1</v>
          </cell>
          <cell r="D253" t="str">
            <v/>
          </cell>
          <cell r="E253" t="str">
            <v>7932.3</v>
          </cell>
          <cell r="F253" t="str">
            <v>679100.000</v>
          </cell>
          <cell r="G253" t="str">
            <v xml:space="preserve">    MDS  Consultant</v>
          </cell>
          <cell r="H253">
            <v>9357.89</v>
          </cell>
        </row>
        <row r="254">
          <cell r="A254" t="str">
            <v xml:space="preserve">3 </v>
          </cell>
          <cell r="B254" t="str">
            <v>L3.43</v>
          </cell>
          <cell r="C254" t="str">
            <v>1</v>
          </cell>
          <cell r="D254" t="str">
            <v/>
          </cell>
          <cell r="E254" t="str">
            <v>7918.3</v>
          </cell>
          <cell r="F254" t="str">
            <v>679200.000</v>
          </cell>
          <cell r="G254" t="str">
            <v xml:space="preserve">    MMQ Consultant</v>
          </cell>
          <cell r="H254">
            <v>1857.9</v>
          </cell>
        </row>
        <row r="255">
          <cell r="A255" t="str">
            <v xml:space="preserve">3 </v>
          </cell>
          <cell r="B255" t="str">
            <v>L3.92</v>
          </cell>
          <cell r="C255" t="str">
            <v>1</v>
          </cell>
          <cell r="D255" t="str">
            <v/>
          </cell>
          <cell r="E255" t="str">
            <v>6530.0</v>
          </cell>
          <cell r="F255" t="str">
            <v>679400.000</v>
          </cell>
          <cell r="G255" t="str">
            <v xml:space="preserve">    Pharmacy Consultant</v>
          </cell>
          <cell r="H255">
            <v>3624</v>
          </cell>
        </row>
        <row r="256">
          <cell r="A256" t="str">
            <v xml:space="preserve">3 </v>
          </cell>
          <cell r="B256" t="str">
            <v>L3.89</v>
          </cell>
          <cell r="C256" t="str">
            <v>1</v>
          </cell>
          <cell r="D256" t="str">
            <v/>
          </cell>
          <cell r="E256" t="str">
            <v>6522.5</v>
          </cell>
          <cell r="F256" t="str">
            <v>679900.000</v>
          </cell>
          <cell r="G256" t="str">
            <v xml:space="preserve">    Supplies &amp; Expense - Nursing</v>
          </cell>
          <cell r="H256">
            <v>264855.63</v>
          </cell>
        </row>
        <row r="257">
          <cell r="A257" t="str">
            <v xml:space="preserve">3 </v>
          </cell>
          <cell r="B257" t="str">
            <v>L3.48</v>
          </cell>
          <cell r="C257" t="str">
            <v>1</v>
          </cell>
          <cell r="D257" t="str">
            <v/>
          </cell>
          <cell r="E257" t="str">
            <v>6540.0</v>
          </cell>
          <cell r="F257" t="str">
            <v>681000.000</v>
          </cell>
          <cell r="G257" t="str">
            <v xml:space="preserve">    Salaries - Social Services</v>
          </cell>
          <cell r="H257">
            <v>191920.68</v>
          </cell>
        </row>
        <row r="258">
          <cell r="A258" t="str">
            <v xml:space="preserve">3 </v>
          </cell>
          <cell r="B258" t="str">
            <v>L3.48</v>
          </cell>
          <cell r="C258" t="str">
            <v>1</v>
          </cell>
          <cell r="D258" t="str">
            <v/>
          </cell>
          <cell r="E258" t="str">
            <v>6540.0</v>
          </cell>
          <cell r="F258" t="str">
            <v>681100.000</v>
          </cell>
          <cell r="G258" t="str">
            <v xml:space="preserve">    Salaries - Admissions</v>
          </cell>
          <cell r="H258">
            <v>71116.56</v>
          </cell>
        </row>
        <row r="259">
          <cell r="A259" t="str">
            <v xml:space="preserve">3 </v>
          </cell>
          <cell r="B259" t="str">
            <v>L3.48</v>
          </cell>
          <cell r="C259" t="str">
            <v>1</v>
          </cell>
          <cell r="D259" t="str">
            <v/>
          </cell>
          <cell r="E259" t="str">
            <v>6540.0</v>
          </cell>
          <cell r="F259" t="str">
            <v>681200.000</v>
          </cell>
          <cell r="G259" t="str">
            <v xml:space="preserve">    Salaries - Clinical Liaison</v>
          </cell>
          <cell r="H259">
            <v>105626.8</v>
          </cell>
        </row>
        <row r="260">
          <cell r="A260" t="str">
            <v xml:space="preserve">3 </v>
          </cell>
          <cell r="B260" t="str">
            <v>L3.51</v>
          </cell>
          <cell r="C260" t="str">
            <v>1</v>
          </cell>
          <cell r="D260" t="str">
            <v/>
          </cell>
          <cell r="E260" t="str">
            <v>7920.3</v>
          </cell>
          <cell r="F260" t="str">
            <v>682000.000</v>
          </cell>
          <cell r="G260" t="str">
            <v xml:space="preserve">    Purchased Serv - Social Services</v>
          </cell>
          <cell r="H260">
            <v>4685.5200000000004</v>
          </cell>
        </row>
        <row r="261">
          <cell r="A261" t="str">
            <v xml:space="preserve">3 </v>
          </cell>
          <cell r="B261" t="str">
            <v>L3.51</v>
          </cell>
          <cell r="C261" t="str">
            <v>1</v>
          </cell>
          <cell r="D261" t="str">
            <v/>
          </cell>
          <cell r="E261" t="str">
            <v>7920.3</v>
          </cell>
          <cell r="F261" t="str">
            <v>682500.000</v>
          </cell>
          <cell r="G261" t="str">
            <v xml:space="preserve">    Purchased Service - Clinical Liaison</v>
          </cell>
          <cell r="H261">
            <v>27262.09</v>
          </cell>
        </row>
        <row r="262">
          <cell r="A262" t="str">
            <v xml:space="preserve">3 </v>
          </cell>
          <cell r="B262" t="str">
            <v>L3.89</v>
          </cell>
          <cell r="C262" t="str">
            <v>1</v>
          </cell>
          <cell r="D262" t="str">
            <v/>
          </cell>
          <cell r="E262" t="str">
            <v>6522.5</v>
          </cell>
          <cell r="F262" t="str">
            <v>689000.000</v>
          </cell>
          <cell r="G262" t="str">
            <v xml:space="preserve">    Supplies &amp; Expenses - Social Services</v>
          </cell>
          <cell r="H262">
            <v>591.92999999999995</v>
          </cell>
        </row>
        <row r="263">
          <cell r="A263" t="str">
            <v xml:space="preserve">3 </v>
          </cell>
          <cell r="B263" t="str">
            <v>L3.64</v>
          </cell>
          <cell r="C263" t="str">
            <v>1</v>
          </cell>
          <cell r="D263" t="str">
            <v/>
          </cell>
          <cell r="E263" t="str">
            <v>7021.1</v>
          </cell>
          <cell r="F263" t="str">
            <v>691000.000</v>
          </cell>
          <cell r="G263" t="str">
            <v xml:space="preserve">    Salaries - Activities</v>
          </cell>
          <cell r="H263">
            <v>185390.43</v>
          </cell>
        </row>
        <row r="264">
          <cell r="A264" t="str">
            <v xml:space="preserve">3 </v>
          </cell>
          <cell r="B264" t="str">
            <v>L3.67</v>
          </cell>
          <cell r="C264" t="str">
            <v>1</v>
          </cell>
          <cell r="D264" t="str">
            <v/>
          </cell>
          <cell r="E264" t="str">
            <v>7022.3</v>
          </cell>
          <cell r="F264" t="str">
            <v>692000.000</v>
          </cell>
          <cell r="G264" t="str">
            <v xml:space="preserve">    Purchased Service - Activities</v>
          </cell>
          <cell r="H264">
            <v>7396.98</v>
          </cell>
        </row>
        <row r="265">
          <cell r="A265" t="str">
            <v xml:space="preserve">3 </v>
          </cell>
          <cell r="B265" t="str">
            <v>L3.68</v>
          </cell>
          <cell r="C265" t="str">
            <v>1</v>
          </cell>
          <cell r="D265" t="str">
            <v/>
          </cell>
          <cell r="E265" t="str">
            <v>7023.5</v>
          </cell>
          <cell r="F265" t="str">
            <v>699000.000</v>
          </cell>
          <cell r="G265" t="str">
            <v xml:space="preserve">    Supplies &amp; Expenses - Activities</v>
          </cell>
          <cell r="H265">
            <v>11397.69</v>
          </cell>
        </row>
        <row r="266">
          <cell r="A266" t="str">
            <v xml:space="preserve">3 </v>
          </cell>
          <cell r="B266" t="str">
            <v>L3.64</v>
          </cell>
          <cell r="C266" t="str">
            <v>1</v>
          </cell>
          <cell r="D266" t="str">
            <v/>
          </cell>
          <cell r="E266" t="str">
            <v>7021.1</v>
          </cell>
          <cell r="F266" t="str">
            <v>702000.000</v>
          </cell>
          <cell r="G266" t="str">
            <v xml:space="preserve">    Salaries - Rehab Aide</v>
          </cell>
          <cell r="H266">
            <v>65600.56</v>
          </cell>
        </row>
        <row r="267">
          <cell r="A267" t="str">
            <v xml:space="preserve">4 </v>
          </cell>
          <cell r="B267" t="str">
            <v>L3.4</v>
          </cell>
          <cell r="C267" t="str">
            <v>1</v>
          </cell>
          <cell r="D267" t="str">
            <v/>
          </cell>
          <cell r="E267" t="str">
            <v>8046.0</v>
          </cell>
          <cell r="F267" t="str">
            <v>801000.000</v>
          </cell>
          <cell r="G267" t="str">
            <v xml:space="preserve">    Outpatient Ancillary Expenses</v>
          </cell>
          <cell r="H267">
            <v>16976.900000000001</v>
          </cell>
          <cell r="I267" t="str">
            <v>offset</v>
          </cell>
        </row>
        <row r="268">
          <cell r="A268" t="str">
            <v xml:space="preserve">4 </v>
          </cell>
          <cell r="B268" t="str">
            <v>L3.4</v>
          </cell>
          <cell r="C268" t="str">
            <v>1</v>
          </cell>
          <cell r="D268" t="str">
            <v/>
          </cell>
          <cell r="E268" t="str">
            <v>8046.0</v>
          </cell>
          <cell r="F268" t="str">
            <v>803000.000</v>
          </cell>
          <cell r="G268" t="str">
            <v xml:space="preserve">    Prior Year Outpatient Expenses</v>
          </cell>
          <cell r="H268">
            <v>1769.15</v>
          </cell>
          <cell r="I268" t="str">
            <v>offset</v>
          </cell>
        </row>
        <row r="269">
          <cell r="A269" t="str">
            <v xml:space="preserve">3 </v>
          </cell>
          <cell r="B269" t="str">
            <v>L3.89</v>
          </cell>
          <cell r="C269" t="str">
            <v>1</v>
          </cell>
          <cell r="D269" t="str">
            <v/>
          </cell>
          <cell r="E269" t="str">
            <v>6522.5</v>
          </cell>
          <cell r="F269" t="str">
            <v>804000.000</v>
          </cell>
          <cell r="G269" t="str">
            <v xml:space="preserve">    Supplies &amp; Expenses - Rehab</v>
          </cell>
          <cell r="H269">
            <v>976.27</v>
          </cell>
          <cell r="I269" t="str">
            <v>assume house supplies</v>
          </cell>
        </row>
        <row r="270">
          <cell r="A270" t="str">
            <v xml:space="preserve">3 </v>
          </cell>
          <cell r="B270" t="str">
            <v>L3.62</v>
          </cell>
          <cell r="C270" t="str">
            <v>1</v>
          </cell>
          <cell r="D270" t="str">
            <v/>
          </cell>
          <cell r="E270" t="str">
            <v>7014.3</v>
          </cell>
          <cell r="F270" t="str">
            <v>712200.000</v>
          </cell>
          <cell r="G270" t="str">
            <v xml:space="preserve">    Physical Therapy - Medicare A</v>
          </cell>
          <cell r="H270">
            <v>140385.37</v>
          </cell>
          <cell r="I270" t="str">
            <v>offset, reclass</v>
          </cell>
        </row>
        <row r="271">
          <cell r="A271" t="str">
            <v xml:space="preserve">3 </v>
          </cell>
          <cell r="B271" t="str">
            <v>L3.62</v>
          </cell>
          <cell r="C271" t="str">
            <v>1</v>
          </cell>
          <cell r="D271" t="str">
            <v/>
          </cell>
          <cell r="E271" t="str">
            <v>7014.3</v>
          </cell>
          <cell r="F271" t="str">
            <v>712300.000</v>
          </cell>
          <cell r="G271" t="str">
            <v xml:space="preserve">    Physical Therapy - Medicare B</v>
          </cell>
          <cell r="H271">
            <v>82315.31</v>
          </cell>
          <cell r="I271" t="str">
            <v>offset, reclass</v>
          </cell>
        </row>
        <row r="272">
          <cell r="A272" t="str">
            <v xml:space="preserve">3 </v>
          </cell>
          <cell r="B272" t="str">
            <v>L3.62</v>
          </cell>
          <cell r="C272" t="str">
            <v>1</v>
          </cell>
          <cell r="D272" t="str">
            <v/>
          </cell>
          <cell r="E272" t="str">
            <v>7014.3</v>
          </cell>
          <cell r="F272" t="str">
            <v>712400.000</v>
          </cell>
          <cell r="G272" t="str">
            <v xml:space="preserve">    Physical Therapy - Medicaid</v>
          </cell>
          <cell r="H272">
            <v>1858</v>
          </cell>
          <cell r="I272" t="str">
            <v>offset, reclass</v>
          </cell>
        </row>
        <row r="273">
          <cell r="A273" t="str">
            <v xml:space="preserve">3 </v>
          </cell>
          <cell r="B273" t="str">
            <v>L3.62</v>
          </cell>
          <cell r="C273" t="str">
            <v>1</v>
          </cell>
          <cell r="D273" t="str">
            <v/>
          </cell>
          <cell r="E273" t="str">
            <v>7014.3</v>
          </cell>
          <cell r="F273" t="str">
            <v>712500.000</v>
          </cell>
          <cell r="G273" t="str">
            <v xml:space="preserve">    Physical Therapy - Managed Care</v>
          </cell>
          <cell r="H273">
            <v>86594.2</v>
          </cell>
          <cell r="I273" t="str">
            <v>offset, reclass</v>
          </cell>
        </row>
        <row r="274">
          <cell r="A274" t="str">
            <v xml:space="preserve">3 </v>
          </cell>
          <cell r="B274" t="str">
            <v>L3.62</v>
          </cell>
          <cell r="C274" t="str">
            <v>1</v>
          </cell>
          <cell r="D274" t="str">
            <v/>
          </cell>
          <cell r="E274" t="str">
            <v>7014.3</v>
          </cell>
          <cell r="F274" t="str">
            <v>722200.000</v>
          </cell>
          <cell r="G274" t="str">
            <v xml:space="preserve">    Occ. Therapy - Medicare A</v>
          </cell>
          <cell r="H274">
            <v>127936.56</v>
          </cell>
          <cell r="I274" t="str">
            <v>offset, reclass</v>
          </cell>
        </row>
        <row r="275">
          <cell r="A275" t="str">
            <v xml:space="preserve">3 </v>
          </cell>
          <cell r="B275" t="str">
            <v>L3.62</v>
          </cell>
          <cell r="C275" t="str">
            <v>1</v>
          </cell>
          <cell r="D275" t="str">
            <v/>
          </cell>
          <cell r="E275" t="str">
            <v>7014.3</v>
          </cell>
          <cell r="F275" t="str">
            <v>722300.000</v>
          </cell>
          <cell r="G275" t="str">
            <v xml:space="preserve">    Occ. Therapy - Medicare B</v>
          </cell>
          <cell r="H275">
            <v>61991.88</v>
          </cell>
          <cell r="I275" t="str">
            <v>offset, reclass</v>
          </cell>
        </row>
        <row r="276">
          <cell r="A276" t="str">
            <v xml:space="preserve">3 </v>
          </cell>
          <cell r="B276" t="str">
            <v>L3.62</v>
          </cell>
          <cell r="C276" t="str">
            <v>1</v>
          </cell>
          <cell r="D276" t="str">
            <v/>
          </cell>
          <cell r="E276" t="str">
            <v>7014.3</v>
          </cell>
          <cell r="F276" t="str">
            <v>722400.000</v>
          </cell>
          <cell r="G276" t="str">
            <v xml:space="preserve">    Occ. Therapy - Medicaid</v>
          </cell>
          <cell r="H276">
            <v>1705</v>
          </cell>
          <cell r="I276" t="str">
            <v>offset, reclass</v>
          </cell>
        </row>
        <row r="277">
          <cell r="A277" t="str">
            <v xml:space="preserve">3 </v>
          </cell>
          <cell r="B277" t="str">
            <v>L3.62</v>
          </cell>
          <cell r="C277" t="str">
            <v>1</v>
          </cell>
          <cell r="D277" t="str">
            <v/>
          </cell>
          <cell r="E277" t="str">
            <v>7014.3</v>
          </cell>
          <cell r="F277" t="str">
            <v>722500.000</v>
          </cell>
          <cell r="G277" t="str">
            <v xml:space="preserve">    Occ. Therapy - Managed Care</v>
          </cell>
          <cell r="H277">
            <v>77491.7</v>
          </cell>
          <cell r="I277" t="str">
            <v>offset, reclass</v>
          </cell>
        </row>
        <row r="278">
          <cell r="A278" t="str">
            <v xml:space="preserve">3 </v>
          </cell>
          <cell r="B278" t="str">
            <v>L3.62</v>
          </cell>
          <cell r="C278" t="str">
            <v>1</v>
          </cell>
          <cell r="D278" t="str">
            <v/>
          </cell>
          <cell r="E278" t="str">
            <v>7014.3</v>
          </cell>
          <cell r="F278" t="str">
            <v>732200.000</v>
          </cell>
          <cell r="G278" t="str">
            <v xml:space="preserve">    Speech Therapy - Medicare A</v>
          </cell>
          <cell r="H278">
            <v>37678.07</v>
          </cell>
          <cell r="I278" t="str">
            <v>offset, reclass</v>
          </cell>
        </row>
        <row r="279">
          <cell r="A279" t="str">
            <v xml:space="preserve">3 </v>
          </cell>
          <cell r="B279" t="str">
            <v>L3.62</v>
          </cell>
          <cell r="C279" t="str">
            <v>1</v>
          </cell>
          <cell r="D279" t="str">
            <v/>
          </cell>
          <cell r="E279" t="str">
            <v>7014.3</v>
          </cell>
          <cell r="F279" t="str">
            <v>732300.000</v>
          </cell>
          <cell r="G279" t="str">
            <v xml:space="preserve">    Speech Therapy - Medicare B</v>
          </cell>
          <cell r="H279">
            <v>54453.1</v>
          </cell>
          <cell r="I279" t="str">
            <v>offset, reclass</v>
          </cell>
        </row>
        <row r="280">
          <cell r="A280" t="str">
            <v xml:space="preserve">3 </v>
          </cell>
          <cell r="B280" t="str">
            <v>L3.62</v>
          </cell>
          <cell r="C280" t="str">
            <v>1</v>
          </cell>
          <cell r="D280" t="str">
            <v/>
          </cell>
          <cell r="E280" t="str">
            <v>7014.3</v>
          </cell>
          <cell r="F280" t="str">
            <v>732400.000</v>
          </cell>
          <cell r="G280" t="str">
            <v xml:space="preserve">    Speech Therapy - Medicaid</v>
          </cell>
          <cell r="H280">
            <v>123</v>
          </cell>
          <cell r="I280" t="str">
            <v>offset, reclass</v>
          </cell>
        </row>
        <row r="281">
          <cell r="A281" t="str">
            <v xml:space="preserve">3 </v>
          </cell>
          <cell r="B281" t="str">
            <v>L3.62</v>
          </cell>
          <cell r="C281" t="str">
            <v>1</v>
          </cell>
          <cell r="D281" t="str">
            <v/>
          </cell>
          <cell r="E281" t="str">
            <v>7014.3</v>
          </cell>
          <cell r="F281" t="str">
            <v>732500.000</v>
          </cell>
          <cell r="G281" t="str">
            <v xml:space="preserve">    Speech Therapy - Managed Care</v>
          </cell>
          <cell r="H281">
            <v>19105.900000000001</v>
          </cell>
          <cell r="I281" t="str">
            <v>offset, reclass</v>
          </cell>
        </row>
        <row r="282">
          <cell r="A282" t="str">
            <v>3</v>
          </cell>
          <cell r="B282" t="str">
            <v>L3.62</v>
          </cell>
          <cell r="C282" t="str">
            <v>1</v>
          </cell>
          <cell r="G282" t="str">
            <v>Reclass Indirect Ther from Direct</v>
          </cell>
          <cell r="H282">
            <v>-165467.35999999999</v>
          </cell>
        </row>
        <row r="283">
          <cell r="A283" t="str">
            <v>3</v>
          </cell>
          <cell r="B283" t="str">
            <v>L3.59</v>
          </cell>
          <cell r="C283" t="str">
            <v>1</v>
          </cell>
          <cell r="G283" t="str">
            <v>Reclass Indirect Ther from Direct</v>
          </cell>
          <cell r="H283">
            <v>165467.35999999999</v>
          </cell>
        </row>
        <row r="284">
          <cell r="A284" t="str">
            <v>3</v>
          </cell>
          <cell r="B284" t="str">
            <v>L3.89</v>
          </cell>
          <cell r="C284" t="str">
            <v>1</v>
          </cell>
          <cell r="E284" t="str">
            <v>6520.5</v>
          </cell>
          <cell r="F284" t="str">
            <v>746100.000</v>
          </cell>
          <cell r="G284" t="str">
            <v xml:space="preserve">    IV Therapy - Private</v>
          </cell>
          <cell r="H284">
            <v>1949</v>
          </cell>
          <cell r="I284" t="str">
            <v>offset</v>
          </cell>
        </row>
        <row r="285">
          <cell r="A285" t="str">
            <v xml:space="preserve">3 </v>
          </cell>
          <cell r="B285" t="str">
            <v>L3.87</v>
          </cell>
          <cell r="C285" t="str">
            <v>1</v>
          </cell>
          <cell r="D285" t="str">
            <v/>
          </cell>
          <cell r="E285" t="str">
            <v>6520.5</v>
          </cell>
          <cell r="F285" t="str">
            <v>746200.000</v>
          </cell>
          <cell r="G285" t="str">
            <v xml:space="preserve">    IV Therapy - Medicare A</v>
          </cell>
          <cell r="H285">
            <v>2747</v>
          </cell>
          <cell r="I285" t="str">
            <v>offset</v>
          </cell>
        </row>
        <row r="286">
          <cell r="A286" t="str">
            <v xml:space="preserve">3 </v>
          </cell>
          <cell r="B286" t="str">
            <v>L3.87</v>
          </cell>
          <cell r="C286" t="str">
            <v>1</v>
          </cell>
          <cell r="D286" t="str">
            <v/>
          </cell>
          <cell r="E286" t="str">
            <v>6520.5</v>
          </cell>
          <cell r="F286" t="str">
            <v>746400.000</v>
          </cell>
          <cell r="G286" t="str">
            <v xml:space="preserve">    IV Therapy - Medicaid</v>
          </cell>
          <cell r="H286">
            <v>2841</v>
          </cell>
          <cell r="I286" t="str">
            <v>offset</v>
          </cell>
        </row>
        <row r="287">
          <cell r="A287" t="str">
            <v xml:space="preserve">3 </v>
          </cell>
          <cell r="B287" t="str">
            <v>L3.87</v>
          </cell>
          <cell r="C287" t="str">
            <v>1</v>
          </cell>
          <cell r="D287" t="str">
            <v/>
          </cell>
          <cell r="E287" t="str">
            <v>6520.5</v>
          </cell>
          <cell r="F287" t="str">
            <v>746500.000</v>
          </cell>
          <cell r="G287" t="str">
            <v xml:space="preserve">    IV Therapy - Managed Care</v>
          </cell>
          <cell r="H287">
            <v>181</v>
          </cell>
          <cell r="I287" t="str">
            <v>offset</v>
          </cell>
        </row>
        <row r="288">
          <cell r="A288" t="str">
            <v xml:space="preserve">3 </v>
          </cell>
          <cell r="B288" t="str">
            <v>L3.89</v>
          </cell>
          <cell r="C288" t="str">
            <v>1</v>
          </cell>
          <cell r="D288" t="str">
            <v/>
          </cell>
          <cell r="E288" t="str">
            <v>6522.5</v>
          </cell>
          <cell r="F288" t="str">
            <v>754000.000</v>
          </cell>
          <cell r="G288" t="str">
            <v xml:space="preserve">    Oxygen</v>
          </cell>
          <cell r="H288">
            <v>26316.42</v>
          </cell>
        </row>
        <row r="289">
          <cell r="A289" t="str">
            <v xml:space="preserve">3 </v>
          </cell>
          <cell r="B289" t="str">
            <v>L3.87</v>
          </cell>
          <cell r="C289" t="str">
            <v>1</v>
          </cell>
          <cell r="D289" t="str">
            <v/>
          </cell>
          <cell r="E289" t="str">
            <v>6520.5</v>
          </cell>
          <cell r="F289" t="str">
            <v>756200.000</v>
          </cell>
          <cell r="G289" t="str">
            <v xml:space="preserve">    Pharmacy - Medicare A</v>
          </cell>
          <cell r="H289">
            <v>173822.83</v>
          </cell>
          <cell r="I289" t="str">
            <v>offset</v>
          </cell>
        </row>
        <row r="290">
          <cell r="A290" t="str">
            <v xml:space="preserve">3 </v>
          </cell>
          <cell r="B290" t="str">
            <v>L3.87</v>
          </cell>
          <cell r="C290" t="str">
            <v>1</v>
          </cell>
          <cell r="D290" t="str">
            <v/>
          </cell>
          <cell r="E290" t="str">
            <v>6520.5</v>
          </cell>
          <cell r="F290" t="str">
            <v>756500.000</v>
          </cell>
          <cell r="G290" t="str">
            <v xml:space="preserve">    Pharmacy - Managed Care</v>
          </cell>
          <cell r="H290">
            <v>87464.89</v>
          </cell>
          <cell r="I290" t="str">
            <v>offset</v>
          </cell>
        </row>
        <row r="291">
          <cell r="A291" t="str">
            <v xml:space="preserve">3 </v>
          </cell>
          <cell r="B291" t="str">
            <v>L3.87</v>
          </cell>
          <cell r="C291" t="str">
            <v>1</v>
          </cell>
          <cell r="D291" t="str">
            <v/>
          </cell>
          <cell r="E291" t="str">
            <v>6520.5</v>
          </cell>
          <cell r="F291" t="str">
            <v>759000.000</v>
          </cell>
          <cell r="G291" t="str">
            <v xml:space="preserve">    Supplies - Pharmacy</v>
          </cell>
          <cell r="H291">
            <v>19995.77</v>
          </cell>
          <cell r="I291" t="str">
            <v>offset</v>
          </cell>
        </row>
        <row r="292">
          <cell r="A292" t="str">
            <v xml:space="preserve">3 </v>
          </cell>
          <cell r="B292" t="str">
            <v>L3.87</v>
          </cell>
          <cell r="C292" t="str">
            <v>1</v>
          </cell>
          <cell r="D292" t="str">
            <v/>
          </cell>
          <cell r="E292" t="str">
            <v>6520.5</v>
          </cell>
          <cell r="F292" t="str">
            <v>762200.000</v>
          </cell>
          <cell r="G292" t="str">
            <v xml:space="preserve">    Laboratory - Medicare A</v>
          </cell>
          <cell r="H292">
            <v>28718.11</v>
          </cell>
        </row>
        <row r="293">
          <cell r="A293" t="str">
            <v xml:space="preserve">3 </v>
          </cell>
          <cell r="B293" t="str">
            <v>L3.87</v>
          </cell>
          <cell r="C293" t="str">
            <v>1</v>
          </cell>
          <cell r="D293" t="str">
            <v/>
          </cell>
          <cell r="E293" t="str">
            <v>6520.5</v>
          </cell>
          <cell r="F293" t="str">
            <v>762400.000</v>
          </cell>
          <cell r="G293" t="str">
            <v xml:space="preserve">    Laboratory - Medicaid</v>
          </cell>
          <cell r="H293">
            <v>948.81</v>
          </cell>
        </row>
        <row r="294">
          <cell r="A294" t="str">
            <v xml:space="preserve">3 </v>
          </cell>
          <cell r="B294" t="str">
            <v>L3.87</v>
          </cell>
          <cell r="C294" t="str">
            <v>1</v>
          </cell>
          <cell r="D294" t="str">
            <v/>
          </cell>
          <cell r="E294" t="str">
            <v>6520.5</v>
          </cell>
          <cell r="F294" t="str">
            <v>762500.000</v>
          </cell>
          <cell r="G294" t="str">
            <v xml:space="preserve">    Laboratory - Managed Care</v>
          </cell>
          <cell r="H294">
            <v>15101.34</v>
          </cell>
        </row>
        <row r="295">
          <cell r="A295" t="str">
            <v xml:space="preserve">3 </v>
          </cell>
          <cell r="B295" t="str">
            <v>L3.87</v>
          </cell>
          <cell r="C295" t="str">
            <v>1</v>
          </cell>
          <cell r="D295" t="str">
            <v/>
          </cell>
          <cell r="E295" t="str">
            <v>6520.5</v>
          </cell>
          <cell r="F295" t="str">
            <v>762600.000</v>
          </cell>
          <cell r="G295" t="str">
            <v xml:space="preserve">    Laboratory - PACE</v>
          </cell>
          <cell r="H295">
            <v>18.82</v>
          </cell>
        </row>
        <row r="296">
          <cell r="A296" t="str">
            <v>3</v>
          </cell>
          <cell r="B296" t="str">
            <v>L3.87</v>
          </cell>
          <cell r="C296" t="str">
            <v>1</v>
          </cell>
          <cell r="E296" t="str">
            <v>6520.5</v>
          </cell>
          <cell r="F296" t="str">
            <v>766100.000</v>
          </cell>
          <cell r="G296" t="str">
            <v xml:space="preserve">    X-Ray - Private</v>
          </cell>
          <cell r="H296">
            <v>151.24</v>
          </cell>
        </row>
        <row r="297">
          <cell r="A297" t="str">
            <v xml:space="preserve">3 </v>
          </cell>
          <cell r="B297" t="str">
            <v>L3.87</v>
          </cell>
          <cell r="C297" t="str">
            <v>1</v>
          </cell>
          <cell r="D297" t="str">
            <v/>
          </cell>
          <cell r="E297" t="str">
            <v>6520.5</v>
          </cell>
          <cell r="F297" t="str">
            <v>766200.000</v>
          </cell>
          <cell r="G297" t="str">
            <v xml:space="preserve">    X-Ray - Medicare A</v>
          </cell>
          <cell r="H297">
            <v>10345.11</v>
          </cell>
        </row>
        <row r="298">
          <cell r="A298" t="str">
            <v xml:space="preserve">3 </v>
          </cell>
          <cell r="B298" t="str">
            <v>L3.87</v>
          </cell>
          <cell r="C298" t="str">
            <v>1</v>
          </cell>
          <cell r="D298" t="str">
            <v/>
          </cell>
          <cell r="E298" t="str">
            <v>6520.5</v>
          </cell>
          <cell r="F298" t="str">
            <v>766500.000</v>
          </cell>
          <cell r="G298" t="str">
            <v xml:space="preserve">    X-Ray - Managed Care</v>
          </cell>
          <cell r="H298">
            <v>7211.52</v>
          </cell>
        </row>
        <row r="299">
          <cell r="A299" t="str">
            <v xml:space="preserve">3 </v>
          </cell>
          <cell r="B299" t="str">
            <v>L3.89</v>
          </cell>
          <cell r="C299" t="str">
            <v>1</v>
          </cell>
          <cell r="D299" t="str">
            <v/>
          </cell>
          <cell r="E299" t="str">
            <v>6522.5</v>
          </cell>
          <cell r="F299" t="str">
            <v>786100.000</v>
          </cell>
          <cell r="G299" t="str">
            <v xml:space="preserve">    Medical Supplies - Private</v>
          </cell>
          <cell r="H299">
            <v>918</v>
          </cell>
        </row>
        <row r="300">
          <cell r="A300" t="str">
            <v xml:space="preserve">3 </v>
          </cell>
          <cell r="B300" t="str">
            <v>L3.89</v>
          </cell>
          <cell r="C300" t="str">
            <v>1</v>
          </cell>
          <cell r="D300" t="str">
            <v/>
          </cell>
          <cell r="E300" t="str">
            <v>6522.5</v>
          </cell>
          <cell r="F300" t="str">
            <v>786200.000</v>
          </cell>
          <cell r="G300" t="str">
            <v xml:space="preserve">    Medical Supplies - Medicare A</v>
          </cell>
          <cell r="H300">
            <v>3346.78</v>
          </cell>
        </row>
        <row r="301">
          <cell r="A301" t="str">
            <v xml:space="preserve">3 </v>
          </cell>
          <cell r="B301" t="str">
            <v>L3.89</v>
          </cell>
          <cell r="C301" t="str">
            <v>1</v>
          </cell>
          <cell r="D301" t="str">
            <v/>
          </cell>
          <cell r="E301" t="str">
            <v>6522.5</v>
          </cell>
          <cell r="F301" t="str">
            <v>786400.000</v>
          </cell>
          <cell r="G301" t="str">
            <v xml:space="preserve">    Medical Supplies - Medicaid</v>
          </cell>
          <cell r="H301">
            <v>10395.57</v>
          </cell>
        </row>
        <row r="302">
          <cell r="A302" t="str">
            <v xml:space="preserve">3 </v>
          </cell>
          <cell r="B302" t="str">
            <v>L3.89</v>
          </cell>
          <cell r="C302" t="str">
            <v>1</v>
          </cell>
          <cell r="D302" t="str">
            <v/>
          </cell>
          <cell r="E302" t="str">
            <v>6522.5</v>
          </cell>
          <cell r="F302" t="str">
            <v>786500.000</v>
          </cell>
          <cell r="G302" t="str">
            <v xml:space="preserve">    Medical Supplies - Managed Care </v>
          </cell>
          <cell r="H302">
            <v>1200.6500000000001</v>
          </cell>
        </row>
        <row r="303">
          <cell r="A303" t="str">
            <v xml:space="preserve">3 </v>
          </cell>
          <cell r="B303" t="str">
            <v>L3.89</v>
          </cell>
          <cell r="C303" t="str">
            <v>1</v>
          </cell>
          <cell r="D303" t="str">
            <v/>
          </cell>
          <cell r="E303" t="str">
            <v>6522.5</v>
          </cell>
          <cell r="F303" t="str">
            <v>786600.000</v>
          </cell>
          <cell r="G303" t="str">
            <v xml:space="preserve">    Medical Supplies - PACE</v>
          </cell>
          <cell r="H303">
            <v>112.63</v>
          </cell>
        </row>
        <row r="304">
          <cell r="A304" t="str">
            <v xml:space="preserve">3 </v>
          </cell>
          <cell r="B304" t="str">
            <v>L3.89</v>
          </cell>
          <cell r="C304" t="str">
            <v>1</v>
          </cell>
          <cell r="D304" t="str">
            <v/>
          </cell>
          <cell r="E304" t="str">
            <v>6522.5</v>
          </cell>
          <cell r="F304" t="str">
            <v>786800.000</v>
          </cell>
          <cell r="G304" t="str">
            <v xml:space="preserve">    Medical Supplies - Other</v>
          </cell>
          <cell r="H304">
            <v>191.25</v>
          </cell>
        </row>
        <row r="305">
          <cell r="A305" t="str">
            <v xml:space="preserve">3 </v>
          </cell>
          <cell r="B305" t="str">
            <v>L3.89</v>
          </cell>
          <cell r="C305" t="str">
            <v>1</v>
          </cell>
          <cell r="D305" t="str">
            <v/>
          </cell>
          <cell r="E305" t="str">
            <v>6522.5</v>
          </cell>
          <cell r="F305" t="str">
            <v>792200.000</v>
          </cell>
          <cell r="G305" t="str">
            <v xml:space="preserve">    Complex Medical - Medicare A</v>
          </cell>
          <cell r="H305">
            <v>8741.2199999999993</v>
          </cell>
        </row>
        <row r="306">
          <cell r="A306" t="str">
            <v xml:space="preserve">3 </v>
          </cell>
          <cell r="B306" t="str">
            <v>L3.89</v>
          </cell>
          <cell r="C306" t="str">
            <v>1</v>
          </cell>
          <cell r="D306" t="str">
            <v/>
          </cell>
          <cell r="E306" t="str">
            <v>6522.5</v>
          </cell>
          <cell r="F306" t="str">
            <v>792400.000</v>
          </cell>
          <cell r="G306" t="str">
            <v xml:space="preserve">    Complex Medical - Medicaid</v>
          </cell>
          <cell r="H306">
            <v>3214.07</v>
          </cell>
        </row>
        <row r="307">
          <cell r="A307" t="str">
            <v xml:space="preserve">3 </v>
          </cell>
          <cell r="B307" t="str">
            <v>L3.89</v>
          </cell>
          <cell r="C307" t="str">
            <v>1</v>
          </cell>
          <cell r="D307" t="str">
            <v/>
          </cell>
          <cell r="E307" t="str">
            <v>6522.5</v>
          </cell>
          <cell r="F307" t="str">
            <v>792500.000</v>
          </cell>
          <cell r="G307" t="str">
            <v xml:space="preserve">    Complex Medical - Managed Care</v>
          </cell>
          <cell r="H307">
            <v>4561.33</v>
          </cell>
        </row>
        <row r="308">
          <cell r="A308" t="str">
            <v xml:space="preserve">3 </v>
          </cell>
          <cell r="B308" t="str">
            <v>L3.87</v>
          </cell>
          <cell r="C308" t="str">
            <v>1</v>
          </cell>
          <cell r="D308" t="str">
            <v/>
          </cell>
          <cell r="E308" t="str">
            <v>6520.5</v>
          </cell>
          <cell r="F308" t="str">
            <v>796100.000</v>
          </cell>
          <cell r="G308" t="str">
            <v xml:space="preserve">    Transportation - Private</v>
          </cell>
          <cell r="H308">
            <v>2067.46</v>
          </cell>
        </row>
        <row r="309">
          <cell r="A309" t="str">
            <v xml:space="preserve">3 </v>
          </cell>
          <cell r="B309" t="str">
            <v>L3.87</v>
          </cell>
          <cell r="C309" t="str">
            <v>1</v>
          </cell>
          <cell r="D309" t="str">
            <v/>
          </cell>
          <cell r="E309" t="str">
            <v>6520.5</v>
          </cell>
          <cell r="F309" t="str">
            <v>796200.000</v>
          </cell>
          <cell r="G309" t="str">
            <v xml:space="preserve">    Transportation - Medicare A</v>
          </cell>
          <cell r="H309">
            <v>35218.54</v>
          </cell>
        </row>
        <row r="310">
          <cell r="A310" t="str">
            <v xml:space="preserve">3 </v>
          </cell>
          <cell r="B310" t="str">
            <v>L3.87</v>
          </cell>
          <cell r="C310" t="str">
            <v>1</v>
          </cell>
          <cell r="D310" t="str">
            <v/>
          </cell>
          <cell r="E310" t="str">
            <v>6520.5</v>
          </cell>
          <cell r="F310" t="str">
            <v>796400.000</v>
          </cell>
          <cell r="G310" t="str">
            <v xml:space="preserve">    Transportation - Medicaid</v>
          </cell>
          <cell r="H310">
            <v>2835.68</v>
          </cell>
        </row>
        <row r="311">
          <cell r="A311" t="str">
            <v xml:space="preserve">3 </v>
          </cell>
          <cell r="B311" t="str">
            <v>L3.87</v>
          </cell>
          <cell r="C311" t="str">
            <v>1</v>
          </cell>
          <cell r="D311" t="str">
            <v/>
          </cell>
          <cell r="E311" t="str">
            <v>6520.5</v>
          </cell>
          <cell r="F311" t="str">
            <v>796500.000</v>
          </cell>
          <cell r="G311" t="str">
            <v xml:space="preserve">    Transportation - Managed Care</v>
          </cell>
          <cell r="H311">
            <v>9176.2199999999993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Balance Sheet"/>
      <sheetName val="Income Statement"/>
      <sheetName val="Supporting Schedule"/>
      <sheetName val="Combined"/>
      <sheetName val="Trial Balance"/>
      <sheetName val="Cash Flow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10</v>
          </cell>
          <cell r="C7">
            <v>0</v>
          </cell>
        </row>
        <row r="8">
          <cell r="A8" t="str">
            <v>10</v>
          </cell>
          <cell r="C8">
            <v>-4940</v>
          </cell>
        </row>
        <row r="9">
          <cell r="A9" t="str">
            <v>10</v>
          </cell>
          <cell r="C9">
            <v>0</v>
          </cell>
        </row>
        <row r="10">
          <cell r="A10" t="str">
            <v>10</v>
          </cell>
          <cell r="C10">
            <v>318137</v>
          </cell>
        </row>
        <row r="11">
          <cell r="A11" t="str">
            <v>10</v>
          </cell>
          <cell r="C11">
            <v>4598</v>
          </cell>
        </row>
        <row r="12">
          <cell r="A12" t="str">
            <v>10</v>
          </cell>
          <cell r="C12">
            <v>-7889</v>
          </cell>
        </row>
        <row r="13">
          <cell r="A13" t="str">
            <v>10</v>
          </cell>
          <cell r="C13">
            <v>2862</v>
          </cell>
        </row>
        <row r="14">
          <cell r="A14" t="str">
            <v>10</v>
          </cell>
          <cell r="C14">
            <v>5860</v>
          </cell>
        </row>
        <row r="15">
          <cell r="A15" t="str">
            <v>10</v>
          </cell>
          <cell r="C15">
            <v>0</v>
          </cell>
        </row>
        <row r="16">
          <cell r="A16" t="str">
            <v>10</v>
          </cell>
          <cell r="C16">
            <v>0</v>
          </cell>
        </row>
        <row r="17">
          <cell r="A17" t="str">
            <v>10</v>
          </cell>
          <cell r="C17">
            <v>0</v>
          </cell>
        </row>
        <row r="18">
          <cell r="A18" t="str">
            <v>10</v>
          </cell>
          <cell r="C18">
            <v>0</v>
          </cell>
        </row>
        <row r="19">
          <cell r="A19" t="str">
            <v>10</v>
          </cell>
          <cell r="C19">
            <v>0</v>
          </cell>
        </row>
        <row r="20">
          <cell r="A20" t="str">
            <v>30</v>
          </cell>
          <cell r="C20">
            <v>251230</v>
          </cell>
        </row>
        <row r="21">
          <cell r="A21" t="str">
            <v>20</v>
          </cell>
          <cell r="C21">
            <v>22100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A25" t="str">
            <v>10</v>
          </cell>
          <cell r="C25">
            <v>0</v>
          </cell>
        </row>
        <row r="26">
          <cell r="A26" t="str">
            <v>40</v>
          </cell>
          <cell r="C26">
            <v>48281</v>
          </cell>
        </row>
        <row r="27">
          <cell r="A27" t="str">
            <v>50</v>
          </cell>
          <cell r="C27">
            <v>-22054</v>
          </cell>
        </row>
        <row r="28">
          <cell r="A28" t="str">
            <v>60</v>
          </cell>
          <cell r="C28">
            <v>-500785</v>
          </cell>
        </row>
        <row r="29">
          <cell r="C29">
            <v>0</v>
          </cell>
        </row>
        <row r="30">
          <cell r="A30" t="str">
            <v>60</v>
          </cell>
          <cell r="C30">
            <v>-25954</v>
          </cell>
        </row>
        <row r="31">
          <cell r="A31" t="str">
            <v>60</v>
          </cell>
          <cell r="C31">
            <v>-2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A42" t="str">
            <v>70</v>
          </cell>
          <cell r="C42">
            <v>730</v>
          </cell>
        </row>
        <row r="43">
          <cell r="A43" t="str">
            <v>70</v>
          </cell>
          <cell r="C43">
            <v>853</v>
          </cell>
        </row>
        <row r="44">
          <cell r="A44" t="str">
            <v>70</v>
          </cell>
          <cell r="C44">
            <v>0</v>
          </cell>
        </row>
        <row r="45">
          <cell r="A45" t="str">
            <v>70</v>
          </cell>
          <cell r="C45">
            <v>-4913</v>
          </cell>
        </row>
        <row r="46">
          <cell r="A46" t="str">
            <v>70</v>
          </cell>
          <cell r="C46">
            <v>1328</v>
          </cell>
        </row>
        <row r="47">
          <cell r="A47" t="str">
            <v>70</v>
          </cell>
          <cell r="C47">
            <v>-2548</v>
          </cell>
        </row>
        <row r="48">
          <cell r="C48">
            <v>0</v>
          </cell>
        </row>
        <row r="49">
          <cell r="A49" t="str">
            <v>80</v>
          </cell>
          <cell r="C49">
            <v>-181924</v>
          </cell>
        </row>
        <row r="50">
          <cell r="A50" t="str">
            <v>250</v>
          </cell>
          <cell r="C50">
            <v>-9600</v>
          </cell>
        </row>
        <row r="51">
          <cell r="A51" t="str">
            <v>100</v>
          </cell>
          <cell r="C51">
            <v>-451875</v>
          </cell>
        </row>
        <row r="52">
          <cell r="A52" t="str">
            <v>90</v>
          </cell>
          <cell r="C52">
            <v>-649000</v>
          </cell>
        </row>
        <row r="53">
          <cell r="A53" t="str">
            <v>90</v>
          </cell>
          <cell r="C53">
            <v>368490</v>
          </cell>
        </row>
        <row r="54">
          <cell r="A54" t="str">
            <v>230</v>
          </cell>
          <cell r="C54">
            <v>12000</v>
          </cell>
        </row>
        <row r="55">
          <cell r="A55" t="str">
            <v>240</v>
          </cell>
          <cell r="C55">
            <v>0</v>
          </cell>
        </row>
        <row r="56">
          <cell r="A56" t="str">
            <v>240</v>
          </cell>
          <cell r="C56">
            <v>33</v>
          </cell>
        </row>
        <row r="57">
          <cell r="A57" t="str">
            <v>190</v>
          </cell>
          <cell r="C57">
            <v>4811</v>
          </cell>
        </row>
        <row r="58">
          <cell r="A58" t="str">
            <v>220</v>
          </cell>
          <cell r="C58">
            <v>6300</v>
          </cell>
        </row>
        <row r="59">
          <cell r="A59" t="str">
            <v>240</v>
          </cell>
          <cell r="C59">
            <v>1900</v>
          </cell>
        </row>
        <row r="60">
          <cell r="A60" t="str">
            <v>260</v>
          </cell>
          <cell r="C60">
            <v>111277</v>
          </cell>
        </row>
        <row r="61">
          <cell r="A61" t="str">
            <v>130</v>
          </cell>
          <cell r="C61">
            <v>17287</v>
          </cell>
        </row>
        <row r="62">
          <cell r="A62" t="str">
            <v>170</v>
          </cell>
          <cell r="C62">
            <v>9188</v>
          </cell>
        </row>
        <row r="63">
          <cell r="A63" t="str">
            <v>240</v>
          </cell>
          <cell r="C63">
            <v>0</v>
          </cell>
        </row>
        <row r="64">
          <cell r="A64" t="str">
            <v>180</v>
          </cell>
          <cell r="C64">
            <v>16311</v>
          </cell>
        </row>
        <row r="65">
          <cell r="A65" t="str">
            <v>240</v>
          </cell>
          <cell r="C65">
            <v>2329</v>
          </cell>
        </row>
        <row r="66">
          <cell r="A66" t="str">
            <v>240</v>
          </cell>
          <cell r="C66">
            <v>28155</v>
          </cell>
        </row>
        <row r="67">
          <cell r="A67" t="str">
            <v>110</v>
          </cell>
          <cell r="C67">
            <v>0</v>
          </cell>
        </row>
        <row r="68">
          <cell r="A68" t="str">
            <v>120</v>
          </cell>
          <cell r="C68">
            <v>94639</v>
          </cell>
        </row>
        <row r="69">
          <cell r="A69">
            <v>110</v>
          </cell>
          <cell r="C69">
            <v>169390</v>
          </cell>
        </row>
        <row r="70">
          <cell r="A70">
            <v>110</v>
          </cell>
          <cell r="C70">
            <v>19800</v>
          </cell>
        </row>
        <row r="71">
          <cell r="A71">
            <v>115</v>
          </cell>
          <cell r="C71">
            <v>57600</v>
          </cell>
        </row>
        <row r="72">
          <cell r="A72">
            <v>160</v>
          </cell>
          <cell r="C72">
            <v>13150</v>
          </cell>
        </row>
        <row r="73">
          <cell r="A73">
            <v>210</v>
          </cell>
          <cell r="C73">
            <v>215400</v>
          </cell>
        </row>
        <row r="74">
          <cell r="A74">
            <v>140</v>
          </cell>
          <cell r="C74">
            <v>7200</v>
          </cell>
        </row>
        <row r="75">
          <cell r="A75">
            <v>240</v>
          </cell>
          <cell r="C75">
            <v>0</v>
          </cell>
        </row>
        <row r="76">
          <cell r="A76">
            <v>200</v>
          </cell>
          <cell r="C76">
            <v>50245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A4" sqref="A4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E4CCE-4FC3-4B9E-B452-D728B2D5FE87}">
  <sheetPr filterMode="1"/>
  <dimension ref="A1:U40"/>
  <sheetViews>
    <sheetView tabSelected="1" topLeftCell="A12" workbookViewId="0">
      <selection activeCell="G43" sqref="G43"/>
    </sheetView>
  </sheetViews>
  <sheetFormatPr defaultColWidth="8.8984375" defaultRowHeight="13.3" x14ac:dyDescent="0.3"/>
  <cols>
    <col min="1" max="1" width="10.69921875" style="18" customWidth="1"/>
    <col min="2" max="2" width="13.19921875" style="16" customWidth="1"/>
    <col min="3" max="3" width="27.8984375" style="1" bestFit="1" customWidth="1"/>
    <col min="4" max="4" width="27.8984375" style="1" customWidth="1"/>
    <col min="5" max="5" width="11.796875" style="1" bestFit="1" customWidth="1"/>
    <col min="6" max="6" width="11.796875" style="17" bestFit="1" customWidth="1"/>
    <col min="7" max="7" width="8.59765625" style="17" customWidth="1"/>
    <col min="8" max="8" width="12.69921875" style="18" customWidth="1"/>
    <col min="9" max="10" width="12.69921875" style="18" hidden="1" customWidth="1"/>
    <col min="11" max="11" width="10.8984375" style="1" customWidth="1"/>
    <col min="12" max="12" width="12.3984375" style="1" bestFit="1" customWidth="1"/>
    <col min="13" max="13" width="13.69921875" style="1" bestFit="1" customWidth="1"/>
    <col min="14" max="14" width="13.59765625" style="1" bestFit="1" customWidth="1"/>
    <col min="15" max="16" width="10.09765625" style="1" bestFit="1" customWidth="1"/>
    <col min="17" max="17" width="10.09765625" style="1" customWidth="1"/>
    <col min="18" max="18" width="10.59765625" style="1" customWidth="1"/>
    <col min="19" max="20" width="12.69921875" style="1" customWidth="1"/>
    <col min="21" max="21" width="9" style="18" bestFit="1" customWidth="1"/>
    <col min="22" max="16384" width="8.8984375" style="18"/>
  </cols>
  <sheetData>
    <row r="1" spans="1:20" x14ac:dyDescent="0.3">
      <c r="A1" s="15" t="s">
        <v>101</v>
      </c>
    </row>
    <row r="2" spans="1:20" x14ac:dyDescent="0.3">
      <c r="A2" s="15" t="s">
        <v>3</v>
      </c>
    </row>
    <row r="3" spans="1:20" x14ac:dyDescent="0.3">
      <c r="A3" s="15" t="s">
        <v>102</v>
      </c>
    </row>
    <row r="4" spans="1:20" ht="29.95" x14ac:dyDescent="0.45">
      <c r="A4" s="19" t="s">
        <v>4</v>
      </c>
      <c r="B4" s="19" t="s">
        <v>5</v>
      </c>
      <c r="C4" s="20" t="s">
        <v>6</v>
      </c>
      <c r="D4" s="20" t="s">
        <v>63</v>
      </c>
      <c r="E4" s="21" t="s">
        <v>64</v>
      </c>
      <c r="F4" s="21" t="s">
        <v>7</v>
      </c>
      <c r="G4" s="21" t="s">
        <v>8</v>
      </c>
      <c r="H4" s="22" t="s">
        <v>9</v>
      </c>
      <c r="I4" s="23" t="s">
        <v>65</v>
      </c>
      <c r="J4" s="23" t="s">
        <v>66</v>
      </c>
      <c r="K4" s="24" t="s">
        <v>67</v>
      </c>
      <c r="L4" s="25" t="s">
        <v>10</v>
      </c>
      <c r="M4" s="25" t="s">
        <v>11</v>
      </c>
      <c r="N4" s="25" t="s">
        <v>54</v>
      </c>
      <c r="O4" s="26" t="s">
        <v>68</v>
      </c>
      <c r="P4" s="26" t="s">
        <v>17</v>
      </c>
      <c r="Q4" s="27" t="s">
        <v>69</v>
      </c>
      <c r="R4" s="27" t="s">
        <v>70</v>
      </c>
      <c r="S4" s="18"/>
      <c r="T4" s="18"/>
    </row>
    <row r="5" spans="1:20" x14ac:dyDescent="0.3">
      <c r="A5" s="28" t="s">
        <v>41</v>
      </c>
      <c r="B5" s="8" t="s">
        <v>42</v>
      </c>
      <c r="C5" s="3" t="s">
        <v>71</v>
      </c>
      <c r="D5" s="3" t="s">
        <v>72</v>
      </c>
      <c r="E5" s="29">
        <v>3921.2</v>
      </c>
      <c r="F5" s="5">
        <f t="shared" ref="F5:F19" si="0">E5/2080</f>
        <v>1.8851923076923076</v>
      </c>
      <c r="G5" s="6">
        <f t="shared" ref="G5:G19" si="1">ROUNDUP(F5,0)</f>
        <v>2</v>
      </c>
      <c r="H5" s="6">
        <v>248116.93</v>
      </c>
      <c r="I5" s="6">
        <v>0</v>
      </c>
      <c r="J5" s="6">
        <v>0</v>
      </c>
      <c r="K5" s="30">
        <v>0.47578377871722954</v>
      </c>
      <c r="L5" s="1">
        <v>20156.308588601561</v>
      </c>
      <c r="M5" s="1">
        <v>2710.3118111382728</v>
      </c>
      <c r="N5" s="1">
        <v>9721.6994662047255</v>
      </c>
      <c r="O5" s="1">
        <v>693.49767802044653</v>
      </c>
      <c r="P5" s="31">
        <f t="shared" ref="P5:P27" si="2">SUM(L5:O5)</f>
        <v>33281.817543965008</v>
      </c>
      <c r="Q5" s="1">
        <f>SUM(N5:O5)+SUM(K30:O30)</f>
        <v>10415.197144225172</v>
      </c>
      <c r="R5" s="1">
        <f>SUM(L5:M5)+SUM(G30:J30)</f>
        <v>22866.620399739833</v>
      </c>
      <c r="S5" s="32"/>
      <c r="T5" s="18"/>
    </row>
    <row r="6" spans="1:20" x14ac:dyDescent="0.3">
      <c r="A6" s="28" t="s">
        <v>43</v>
      </c>
      <c r="B6" s="2">
        <v>6030.1</v>
      </c>
      <c r="C6" s="3" t="s">
        <v>44</v>
      </c>
      <c r="D6" s="3" t="s">
        <v>73</v>
      </c>
      <c r="E6" s="29">
        <v>10045.9</v>
      </c>
      <c r="F6" s="5">
        <f t="shared" si="0"/>
        <v>4.8297596153846154</v>
      </c>
      <c r="G6" s="6">
        <f t="shared" si="1"/>
        <v>5</v>
      </c>
      <c r="H6" s="6">
        <v>525174.09</v>
      </c>
      <c r="I6" s="6">
        <v>0</v>
      </c>
      <c r="J6" s="6">
        <v>0</v>
      </c>
      <c r="K6" s="30">
        <v>0.14161650580710655</v>
      </c>
      <c r="L6" s="1">
        <v>46073.263338068762</v>
      </c>
      <c r="M6" s="1">
        <v>6330.229486276502</v>
      </c>
      <c r="N6" s="1">
        <v>20949.441581084862</v>
      </c>
      <c r="O6" s="1">
        <v>1819.8627341850356</v>
      </c>
      <c r="P6" s="31">
        <f t="shared" si="2"/>
        <v>75172.79713961517</v>
      </c>
      <c r="Q6" s="1">
        <f>SUM(N6:O6)</f>
        <v>22769.304315269899</v>
      </c>
      <c r="R6" s="1">
        <f>SUM(L6:M6)</f>
        <v>52403.492824345267</v>
      </c>
      <c r="S6" s="18"/>
      <c r="T6" s="18"/>
    </row>
    <row r="7" spans="1:20" x14ac:dyDescent="0.3">
      <c r="A7" s="28" t="s">
        <v>45</v>
      </c>
      <c r="B7" s="2">
        <v>6041.1</v>
      </c>
      <c r="C7" s="3" t="s">
        <v>46</v>
      </c>
      <c r="D7" s="3" t="s">
        <v>73</v>
      </c>
      <c r="E7" s="29">
        <v>33478.5</v>
      </c>
      <c r="F7" s="5">
        <f t="shared" si="0"/>
        <v>16.095432692307693</v>
      </c>
      <c r="G7" s="6">
        <f t="shared" si="1"/>
        <v>17</v>
      </c>
      <c r="H7" s="6">
        <v>1493095.69</v>
      </c>
      <c r="I7" s="6">
        <v>0</v>
      </c>
      <c r="J7" s="6">
        <v>0</v>
      </c>
      <c r="K7" s="30">
        <v>0.40262267023388526</v>
      </c>
      <c r="L7" s="1">
        <v>130988.54689176592</v>
      </c>
      <c r="M7" s="1">
        <v>17997.152834920624</v>
      </c>
      <c r="N7" s="1">
        <v>59560.289679608133</v>
      </c>
      <c r="O7" s="1">
        <v>5173.958991014375</v>
      </c>
      <c r="P7" s="31">
        <f t="shared" si="2"/>
        <v>213719.94839730905</v>
      </c>
      <c r="Q7" s="1">
        <f>SUM(N7:O7)</f>
        <v>64734.24867062251</v>
      </c>
      <c r="R7" s="1">
        <f>SUM(L7:M7)</f>
        <v>148985.69972668655</v>
      </c>
      <c r="S7" s="18"/>
      <c r="T7" s="18"/>
    </row>
    <row r="8" spans="1:20" x14ac:dyDescent="0.3">
      <c r="A8" s="28" t="s">
        <v>47</v>
      </c>
      <c r="B8" s="2">
        <v>6051.1</v>
      </c>
      <c r="C8" s="3" t="s">
        <v>48</v>
      </c>
      <c r="D8" s="3" t="s">
        <v>73</v>
      </c>
      <c r="E8" s="29">
        <v>72364.34</v>
      </c>
      <c r="F8" s="5">
        <f t="shared" si="0"/>
        <v>34.790548076923073</v>
      </c>
      <c r="G8" s="6">
        <f t="shared" si="1"/>
        <v>35</v>
      </c>
      <c r="H8" s="6">
        <v>1690154.5099999998</v>
      </c>
      <c r="I8" s="6">
        <v>0</v>
      </c>
      <c r="J8" s="6">
        <v>0</v>
      </c>
      <c r="K8" s="30">
        <v>0.45576082395900819</v>
      </c>
      <c r="L8" s="1">
        <v>148276.41977016532</v>
      </c>
      <c r="M8" s="1">
        <v>20372.417678802874</v>
      </c>
      <c r="N8" s="1">
        <v>67421.058739307016</v>
      </c>
      <c r="O8" s="1">
        <v>5856.8182748005884</v>
      </c>
      <c r="P8" s="31">
        <f t="shared" si="2"/>
        <v>241926.7144630758</v>
      </c>
      <c r="Q8" s="1">
        <f>SUM(N8:O8)</f>
        <v>73277.877014107609</v>
      </c>
      <c r="R8" s="1">
        <f>SUM(L8:M8)</f>
        <v>168648.8374489682</v>
      </c>
      <c r="S8" s="18"/>
      <c r="T8" s="18"/>
    </row>
    <row r="9" spans="1:20" x14ac:dyDescent="0.3">
      <c r="A9" s="33" t="s">
        <v>36</v>
      </c>
      <c r="B9" s="8" t="s">
        <v>37</v>
      </c>
      <c r="C9" s="16" t="s">
        <v>74</v>
      </c>
      <c r="D9" s="16" t="s">
        <v>75</v>
      </c>
      <c r="E9" s="29">
        <v>1832</v>
      </c>
      <c r="F9" s="5">
        <f t="shared" si="0"/>
        <v>0.88076923076923075</v>
      </c>
      <c r="G9" s="6">
        <f t="shared" si="1"/>
        <v>1</v>
      </c>
      <c r="H9" s="6">
        <v>144582.19999999998</v>
      </c>
      <c r="I9" s="6">
        <v>0</v>
      </c>
      <c r="J9" s="6">
        <v>0</v>
      </c>
      <c r="K9" s="30">
        <v>0.33990673842042485</v>
      </c>
      <c r="L9" s="1">
        <v>12985.786837411759</v>
      </c>
      <c r="M9" s="1">
        <v>1780.6932240347692</v>
      </c>
      <c r="N9" s="1">
        <v>5943.6602140303121</v>
      </c>
      <c r="O9" s="1">
        <v>507.61332408967831</v>
      </c>
      <c r="P9" s="31">
        <f t="shared" si="2"/>
        <v>21217.753599566517</v>
      </c>
      <c r="Q9" s="1">
        <f>SUM(N9:O9)+SUM(K33:O33)</f>
        <v>6451.27353811999</v>
      </c>
      <c r="R9" s="1">
        <f>SUM(L9:M9)+SUM(G33:J33)</f>
        <v>14766.480061446528</v>
      </c>
      <c r="S9" s="18"/>
      <c r="T9" s="18"/>
    </row>
    <row r="10" spans="1:20" x14ac:dyDescent="0.3">
      <c r="A10" s="28" t="s">
        <v>38</v>
      </c>
      <c r="B10" s="8" t="s">
        <v>39</v>
      </c>
      <c r="C10" s="3" t="s">
        <v>40</v>
      </c>
      <c r="D10" s="3" t="s">
        <v>75</v>
      </c>
      <c r="E10" s="29">
        <v>9839.76</v>
      </c>
      <c r="F10" s="5">
        <f t="shared" si="0"/>
        <v>4.7306538461538459</v>
      </c>
      <c r="G10" s="6">
        <f t="shared" si="1"/>
        <v>5</v>
      </c>
      <c r="H10" s="6">
        <v>186788.09000000003</v>
      </c>
      <c r="I10" s="6">
        <v>0</v>
      </c>
      <c r="J10" s="6">
        <v>0</v>
      </c>
      <c r="K10" s="30">
        <v>0.43913103029059453</v>
      </c>
      <c r="L10" s="1">
        <v>16776.548707290964</v>
      </c>
      <c r="M10" s="1">
        <v>2300.5064675554581</v>
      </c>
      <c r="N10" s="1">
        <v>7678.7110653158798</v>
      </c>
      <c r="O10" s="1">
        <v>655.79388932567099</v>
      </c>
      <c r="P10" s="31">
        <f t="shared" si="2"/>
        <v>27411.560129487974</v>
      </c>
      <c r="Q10" s="1">
        <f t="shared" ref="Q10:Q21" si="3">SUM(N10:O10)</f>
        <v>8334.5049546415503</v>
      </c>
      <c r="R10" s="1">
        <f t="shared" ref="R10:R27" si="4">SUM(L10:M10)</f>
        <v>19077.05517484642</v>
      </c>
      <c r="S10" s="18"/>
      <c r="T10" s="18"/>
    </row>
    <row r="11" spans="1:20" x14ac:dyDescent="0.3">
      <c r="A11" s="28" t="s">
        <v>18</v>
      </c>
      <c r="B11" s="2">
        <v>4306.1000000000004</v>
      </c>
      <c r="C11" s="3" t="s">
        <v>19</v>
      </c>
      <c r="D11" s="3" t="s">
        <v>72</v>
      </c>
      <c r="E11" s="29">
        <v>1521.75</v>
      </c>
      <c r="F11" s="5">
        <f t="shared" si="0"/>
        <v>0.73161057692307696</v>
      </c>
      <c r="G11" s="6">
        <f t="shared" si="1"/>
        <v>1</v>
      </c>
      <c r="H11" s="6">
        <v>41390.36</v>
      </c>
      <c r="I11" s="6">
        <v>0</v>
      </c>
      <c r="J11" s="6">
        <v>0</v>
      </c>
      <c r="K11" s="30">
        <v>7.936927916715103E-2</v>
      </c>
      <c r="L11" s="1">
        <v>3362.4342714272279</v>
      </c>
      <c r="M11" s="1">
        <v>452.12868616125922</v>
      </c>
      <c r="N11" s="1">
        <v>1621.7540686079803</v>
      </c>
      <c r="O11" s="1">
        <v>115.68786762124766</v>
      </c>
      <c r="P11" s="31">
        <f t="shared" si="2"/>
        <v>5552.0048938177151</v>
      </c>
      <c r="Q11" s="1">
        <f t="shared" si="3"/>
        <v>1737.4419362292281</v>
      </c>
      <c r="R11" s="1">
        <f t="shared" si="4"/>
        <v>3814.5629575884873</v>
      </c>
      <c r="S11" s="18"/>
      <c r="T11" s="18"/>
    </row>
    <row r="12" spans="1:20" x14ac:dyDescent="0.3">
      <c r="A12" s="28" t="s">
        <v>20</v>
      </c>
      <c r="B12" s="2">
        <v>5105.1000000000004</v>
      </c>
      <c r="C12" s="3" t="s">
        <v>21</v>
      </c>
      <c r="D12" s="3" t="s">
        <v>76</v>
      </c>
      <c r="E12" s="29">
        <v>3810.99</v>
      </c>
      <c r="F12" s="5">
        <f t="shared" si="0"/>
        <v>1.8322067307692307</v>
      </c>
      <c r="G12" s="6">
        <f t="shared" si="1"/>
        <v>2</v>
      </c>
      <c r="H12" s="6">
        <v>111178.54999999999</v>
      </c>
      <c r="I12" s="6">
        <v>11196.76</v>
      </c>
      <c r="J12" s="6">
        <v>4967.24</v>
      </c>
      <c r="K12" s="30">
        <v>1</v>
      </c>
      <c r="L12" s="1">
        <v>9852.41</v>
      </c>
      <c r="M12" s="1">
        <v>1344.35</v>
      </c>
      <c r="N12" s="1">
        <v>4594.4399999999996</v>
      </c>
      <c r="O12" s="1">
        <v>372.8</v>
      </c>
      <c r="P12" s="31">
        <f t="shared" si="2"/>
        <v>16164</v>
      </c>
      <c r="Q12" s="1">
        <f t="shared" si="3"/>
        <v>4967.24</v>
      </c>
      <c r="R12" s="1">
        <f t="shared" si="4"/>
        <v>11196.76</v>
      </c>
      <c r="S12" s="18"/>
      <c r="T12" s="18"/>
    </row>
    <row r="13" spans="1:20" hidden="1" x14ac:dyDescent="0.3">
      <c r="A13" s="28" t="s">
        <v>24</v>
      </c>
      <c r="B13" s="2">
        <v>5231.1000000000004</v>
      </c>
      <c r="C13" s="3" t="s">
        <v>25</v>
      </c>
      <c r="D13" s="3" t="s">
        <v>77</v>
      </c>
      <c r="E13" s="4"/>
      <c r="F13" s="5">
        <f t="shared" si="0"/>
        <v>0</v>
      </c>
      <c r="G13" s="6">
        <f t="shared" si="1"/>
        <v>0</v>
      </c>
      <c r="H13" s="6">
        <v>0</v>
      </c>
      <c r="I13" s="6">
        <v>0</v>
      </c>
      <c r="J13" s="6">
        <v>0</v>
      </c>
      <c r="K13" s="30">
        <v>0</v>
      </c>
      <c r="L13" s="1">
        <v>0</v>
      </c>
      <c r="M13" s="1">
        <v>0</v>
      </c>
      <c r="N13" s="1">
        <v>0</v>
      </c>
      <c r="O13" s="1">
        <v>0</v>
      </c>
      <c r="P13" s="31">
        <f t="shared" si="2"/>
        <v>0</v>
      </c>
      <c r="Q13" s="1">
        <f t="shared" ref="Q13:Q18" si="5">SUM(N13:O13)</f>
        <v>0</v>
      </c>
      <c r="R13" s="1">
        <f t="shared" ref="R13:R18" si="6">SUM(L13:M13)</f>
        <v>0</v>
      </c>
      <c r="S13" s="18"/>
      <c r="T13" s="18"/>
    </row>
    <row r="14" spans="1:20" hidden="1" x14ac:dyDescent="0.3">
      <c r="A14" s="28" t="s">
        <v>22</v>
      </c>
      <c r="B14" s="2">
        <v>5205.1000000000004</v>
      </c>
      <c r="C14" s="3" t="s">
        <v>23</v>
      </c>
      <c r="D14" s="3" t="s">
        <v>77</v>
      </c>
      <c r="E14" s="4"/>
      <c r="F14" s="5">
        <f t="shared" si="0"/>
        <v>0</v>
      </c>
      <c r="G14" s="6">
        <f t="shared" si="1"/>
        <v>0</v>
      </c>
      <c r="H14" s="6">
        <v>0</v>
      </c>
      <c r="I14" s="6">
        <v>0</v>
      </c>
      <c r="J14" s="6">
        <v>0</v>
      </c>
      <c r="K14" s="30">
        <v>0</v>
      </c>
      <c r="L14" s="1">
        <v>0</v>
      </c>
      <c r="M14" s="1">
        <v>0</v>
      </c>
      <c r="N14" s="1">
        <v>0</v>
      </c>
      <c r="O14" s="1">
        <v>0</v>
      </c>
      <c r="P14" s="31">
        <f t="shared" si="2"/>
        <v>0</v>
      </c>
      <c r="Q14" s="1">
        <f t="shared" si="5"/>
        <v>0</v>
      </c>
      <c r="R14" s="1">
        <f t="shared" si="6"/>
        <v>0</v>
      </c>
      <c r="S14" s="18"/>
      <c r="T14" s="18"/>
    </row>
    <row r="15" spans="1:20" hidden="1" x14ac:dyDescent="0.3">
      <c r="A15" s="28" t="s">
        <v>26</v>
      </c>
      <c r="B15" s="2">
        <v>5310.1</v>
      </c>
      <c r="C15" s="3" t="s">
        <v>78</v>
      </c>
      <c r="D15" s="3" t="s">
        <v>79</v>
      </c>
      <c r="E15" s="4"/>
      <c r="F15" s="5">
        <f t="shared" si="0"/>
        <v>0</v>
      </c>
      <c r="G15" s="6">
        <f t="shared" si="1"/>
        <v>0</v>
      </c>
      <c r="H15" s="6">
        <v>0</v>
      </c>
      <c r="I15" s="6">
        <v>0</v>
      </c>
      <c r="J15" s="6">
        <v>0</v>
      </c>
      <c r="K15" s="30">
        <v>0</v>
      </c>
      <c r="L15" s="1">
        <v>0</v>
      </c>
      <c r="M15" s="1">
        <v>0</v>
      </c>
      <c r="N15" s="1">
        <v>0</v>
      </c>
      <c r="O15" s="1">
        <v>0</v>
      </c>
      <c r="P15" s="31">
        <f t="shared" si="2"/>
        <v>0</v>
      </c>
      <c r="Q15" s="1">
        <f t="shared" si="5"/>
        <v>0</v>
      </c>
      <c r="R15" s="1">
        <f t="shared" si="6"/>
        <v>0</v>
      </c>
      <c r="S15" s="18"/>
      <c r="T15" s="18"/>
    </row>
    <row r="16" spans="1:20" hidden="1" x14ac:dyDescent="0.3">
      <c r="A16" s="28" t="s">
        <v>26</v>
      </c>
      <c r="B16" s="2"/>
      <c r="C16" s="3" t="s">
        <v>80</v>
      </c>
      <c r="D16" s="3" t="s">
        <v>81</v>
      </c>
      <c r="E16" s="4"/>
      <c r="F16" s="5"/>
      <c r="G16" s="6">
        <f t="shared" si="1"/>
        <v>0</v>
      </c>
      <c r="H16" s="6">
        <v>0</v>
      </c>
      <c r="I16" s="6">
        <v>0</v>
      </c>
      <c r="J16" s="6">
        <v>0</v>
      </c>
      <c r="K16" s="30">
        <v>0</v>
      </c>
      <c r="L16" s="1">
        <v>0</v>
      </c>
      <c r="M16" s="1">
        <v>0</v>
      </c>
      <c r="N16" s="1">
        <v>0</v>
      </c>
      <c r="O16" s="1">
        <v>0</v>
      </c>
      <c r="P16" s="31"/>
      <c r="Q16" s="1">
        <f t="shared" si="5"/>
        <v>0</v>
      </c>
      <c r="R16" s="1">
        <f t="shared" si="6"/>
        <v>0</v>
      </c>
      <c r="S16" s="18"/>
      <c r="T16" s="18"/>
    </row>
    <row r="17" spans="1:20" hidden="1" x14ac:dyDescent="0.3">
      <c r="A17" s="28" t="s">
        <v>82</v>
      </c>
      <c r="B17" s="2"/>
      <c r="C17" s="3" t="s">
        <v>83</v>
      </c>
      <c r="D17" s="3" t="s">
        <v>75</v>
      </c>
      <c r="E17" s="4"/>
      <c r="F17" s="5">
        <f t="shared" si="0"/>
        <v>0</v>
      </c>
      <c r="G17" s="6">
        <f t="shared" si="1"/>
        <v>0</v>
      </c>
      <c r="H17" s="6">
        <v>0</v>
      </c>
      <c r="I17" s="6">
        <v>0</v>
      </c>
      <c r="J17" s="6">
        <v>0</v>
      </c>
      <c r="K17" s="30">
        <v>0</v>
      </c>
      <c r="L17" s="1">
        <v>0</v>
      </c>
      <c r="M17" s="1">
        <v>0</v>
      </c>
      <c r="N17" s="1">
        <v>0</v>
      </c>
      <c r="O17" s="1">
        <v>0</v>
      </c>
      <c r="P17" s="31">
        <f t="shared" si="2"/>
        <v>0</v>
      </c>
      <c r="Q17" s="1">
        <f t="shared" si="5"/>
        <v>0</v>
      </c>
      <c r="R17" s="1">
        <f t="shared" si="6"/>
        <v>0</v>
      </c>
      <c r="S17" s="18"/>
      <c r="T17" s="18"/>
    </row>
    <row r="18" spans="1:20" x14ac:dyDescent="0.3">
      <c r="A18" s="28" t="s">
        <v>27</v>
      </c>
      <c r="B18" s="2">
        <v>6505.1</v>
      </c>
      <c r="C18" s="3" t="s">
        <v>28</v>
      </c>
      <c r="D18" s="3" t="s">
        <v>72</v>
      </c>
      <c r="E18" s="29">
        <v>2144.5</v>
      </c>
      <c r="F18" s="5">
        <f>E18/2080</f>
        <v>1.0310096153846153</v>
      </c>
      <c r="G18" s="6">
        <f t="shared" si="1"/>
        <v>2</v>
      </c>
      <c r="H18" s="6">
        <v>45902.19</v>
      </c>
      <c r="I18" s="6">
        <v>0</v>
      </c>
      <c r="J18" s="6">
        <v>0</v>
      </c>
      <c r="K18" s="30">
        <v>8.8021068975810024E-2</v>
      </c>
      <c r="L18" s="1">
        <v>3728.9624151508756</v>
      </c>
      <c r="M18" s="1">
        <v>501.41377984208134</v>
      </c>
      <c r="N18" s="1">
        <v>1798.5362628041057</v>
      </c>
      <c r="O18" s="1">
        <v>128.29862992845094</v>
      </c>
      <c r="P18" s="31">
        <f t="shared" si="2"/>
        <v>6157.2110877255136</v>
      </c>
      <c r="Q18" s="1">
        <f t="shared" si="5"/>
        <v>1926.8348927325567</v>
      </c>
      <c r="R18" s="1">
        <f t="shared" si="6"/>
        <v>4230.3761949929567</v>
      </c>
      <c r="S18" s="18"/>
      <c r="T18" s="18"/>
    </row>
    <row r="19" spans="1:20" x14ac:dyDescent="0.3">
      <c r="A19" s="28" t="s">
        <v>29</v>
      </c>
      <c r="B19" s="2">
        <v>6506.1</v>
      </c>
      <c r="C19" s="3" t="s">
        <v>84</v>
      </c>
      <c r="D19" s="3" t="s">
        <v>72</v>
      </c>
      <c r="E19" s="29">
        <v>3264.75</v>
      </c>
      <c r="F19" s="5">
        <f t="shared" si="0"/>
        <v>1.5695913461538462</v>
      </c>
      <c r="G19" s="6">
        <f t="shared" si="1"/>
        <v>2</v>
      </c>
      <c r="H19" s="6">
        <v>141136.78</v>
      </c>
      <c r="I19" s="6">
        <v>0</v>
      </c>
      <c r="J19" s="6">
        <v>0</v>
      </c>
      <c r="K19" s="30">
        <v>0.27064090509415178</v>
      </c>
      <c r="L19" s="1">
        <v>11465.547678997837</v>
      </c>
      <c r="M19" s="1">
        <v>1541.7113286869376</v>
      </c>
      <c r="N19" s="1">
        <v>5530.011026606905</v>
      </c>
      <c r="O19" s="1">
        <v>394.48347685618467</v>
      </c>
      <c r="P19" s="31">
        <f t="shared" si="2"/>
        <v>18931.753511147865</v>
      </c>
      <c r="Q19" s="1">
        <f t="shared" si="3"/>
        <v>5924.49450346309</v>
      </c>
      <c r="R19" s="1">
        <f t="shared" si="4"/>
        <v>13007.259007684774</v>
      </c>
      <c r="S19" s="18"/>
      <c r="T19" s="18"/>
    </row>
    <row r="20" spans="1:20" hidden="1" x14ac:dyDescent="0.3">
      <c r="A20" s="28" t="s">
        <v>85</v>
      </c>
      <c r="B20" s="2"/>
      <c r="C20" s="3" t="s">
        <v>86</v>
      </c>
      <c r="D20" s="3" t="s">
        <v>87</v>
      </c>
      <c r="E20" s="4"/>
      <c r="F20" s="5"/>
      <c r="G20" s="6"/>
      <c r="H20" s="6">
        <v>0</v>
      </c>
      <c r="I20" s="6">
        <v>0</v>
      </c>
      <c r="J20" s="6">
        <v>0</v>
      </c>
      <c r="K20" s="30">
        <v>0</v>
      </c>
      <c r="L20" s="1">
        <v>0</v>
      </c>
      <c r="M20" s="1">
        <v>0</v>
      </c>
      <c r="N20" s="1">
        <v>0</v>
      </c>
      <c r="O20" s="1">
        <v>0</v>
      </c>
      <c r="P20" s="31">
        <f t="shared" si="2"/>
        <v>0</v>
      </c>
      <c r="Q20" s="1">
        <f t="shared" si="3"/>
        <v>0</v>
      </c>
      <c r="R20" s="1">
        <f t="shared" si="4"/>
        <v>0</v>
      </c>
      <c r="S20" s="18"/>
      <c r="T20" s="18"/>
    </row>
    <row r="21" spans="1:20" x14ac:dyDescent="0.3">
      <c r="A21" s="28" t="s">
        <v>30</v>
      </c>
      <c r="B21" s="7" t="s">
        <v>31</v>
      </c>
      <c r="C21" s="3" t="s">
        <v>32</v>
      </c>
      <c r="D21" s="3" t="s">
        <v>88</v>
      </c>
      <c r="E21" s="29">
        <v>1832</v>
      </c>
      <c r="F21" s="5">
        <f t="shared" ref="F21:F27" si="7">E21/2080</f>
        <v>0.88076923076923075</v>
      </c>
      <c r="G21" s="6">
        <f t="shared" ref="G21:G27" si="8">ROUNDUP(F21,0)</f>
        <v>1</v>
      </c>
      <c r="H21" s="6">
        <v>83930.43</v>
      </c>
      <c r="I21" s="6">
        <v>8447.25</v>
      </c>
      <c r="J21" s="6">
        <v>3702.29</v>
      </c>
      <c r="K21" s="30">
        <v>1</v>
      </c>
      <c r="L21" s="1">
        <v>7428.83</v>
      </c>
      <c r="M21" s="1">
        <v>1018.42</v>
      </c>
      <c r="N21" s="1">
        <v>3425.93</v>
      </c>
      <c r="O21" s="1">
        <v>276.36</v>
      </c>
      <c r="P21" s="31">
        <f t="shared" si="2"/>
        <v>12149.54</v>
      </c>
      <c r="Q21" s="1">
        <f t="shared" si="3"/>
        <v>3702.29</v>
      </c>
      <c r="R21" s="1">
        <f t="shared" si="4"/>
        <v>8447.25</v>
      </c>
      <c r="S21" s="18"/>
      <c r="T21" s="18"/>
    </row>
    <row r="22" spans="1:20" x14ac:dyDescent="0.3">
      <c r="A22" s="28" t="s">
        <v>30</v>
      </c>
      <c r="B22" s="7"/>
      <c r="C22" s="3" t="s">
        <v>89</v>
      </c>
      <c r="D22" s="3" t="s">
        <v>75</v>
      </c>
      <c r="E22" s="29">
        <v>3313.1</v>
      </c>
      <c r="F22" s="5">
        <f t="shared" si="7"/>
        <v>1.5928365384615384</v>
      </c>
      <c r="G22" s="6">
        <f t="shared" si="8"/>
        <v>2</v>
      </c>
      <c r="H22" s="6">
        <v>93988.15</v>
      </c>
      <c r="I22" s="6">
        <v>0</v>
      </c>
      <c r="J22" s="6">
        <v>0</v>
      </c>
      <c r="K22" s="30">
        <v>0.22096223128898063</v>
      </c>
      <c r="L22" s="1">
        <v>8441.6344552972769</v>
      </c>
      <c r="M22" s="1">
        <v>1157.5703084097731</v>
      </c>
      <c r="N22" s="1">
        <v>3863.7787206538087</v>
      </c>
      <c r="O22" s="1">
        <v>329.9827865846508</v>
      </c>
      <c r="P22" s="31">
        <f t="shared" ref="P22" si="9">SUM(L22:O22)</f>
        <v>13792.96627094551</v>
      </c>
      <c r="Q22" s="1">
        <f t="shared" ref="Q22:Q27" si="10">SUM(N22:O22)</f>
        <v>4193.7615072384597</v>
      </c>
      <c r="R22" s="1">
        <f t="shared" si="4"/>
        <v>9599.20476370705</v>
      </c>
      <c r="S22" s="18"/>
      <c r="T22" s="18"/>
    </row>
    <row r="23" spans="1:20" hidden="1" x14ac:dyDescent="0.3">
      <c r="A23" s="28" t="s">
        <v>90</v>
      </c>
      <c r="B23" s="7"/>
      <c r="C23" s="3" t="s">
        <v>91</v>
      </c>
      <c r="D23" s="3" t="s">
        <v>75</v>
      </c>
      <c r="E23" s="4"/>
      <c r="F23" s="5">
        <f t="shared" si="7"/>
        <v>0</v>
      </c>
      <c r="G23" s="6">
        <f t="shared" si="8"/>
        <v>0</v>
      </c>
      <c r="H23" s="6">
        <v>0</v>
      </c>
      <c r="I23" s="6">
        <v>0</v>
      </c>
      <c r="J23" s="6">
        <v>0</v>
      </c>
      <c r="K23" s="30">
        <v>0</v>
      </c>
      <c r="L23" s="1">
        <v>0</v>
      </c>
      <c r="M23" s="1">
        <v>0</v>
      </c>
      <c r="N23" s="1">
        <v>0</v>
      </c>
      <c r="O23" s="1">
        <v>0</v>
      </c>
      <c r="P23" s="31">
        <f t="shared" si="2"/>
        <v>0</v>
      </c>
      <c r="Q23" s="1">
        <f t="shared" si="10"/>
        <v>0</v>
      </c>
      <c r="R23" s="1">
        <f t="shared" si="4"/>
        <v>0</v>
      </c>
      <c r="S23" s="18"/>
      <c r="T23" s="18"/>
    </row>
    <row r="24" spans="1:20" x14ac:dyDescent="0.3">
      <c r="A24" s="28" t="s">
        <v>92</v>
      </c>
      <c r="B24" s="7"/>
      <c r="C24" s="3" t="s">
        <v>93</v>
      </c>
      <c r="D24" s="3" t="s">
        <v>72</v>
      </c>
      <c r="E24" s="29">
        <v>704.89</v>
      </c>
      <c r="F24" s="5">
        <f t="shared" si="7"/>
        <v>0.33888942307692305</v>
      </c>
      <c r="G24" s="6">
        <f t="shared" si="8"/>
        <v>1</v>
      </c>
      <c r="H24" s="6">
        <v>44944.68</v>
      </c>
      <c r="I24" s="6">
        <v>0</v>
      </c>
      <c r="J24" s="6">
        <v>0</v>
      </c>
      <c r="K24" s="30">
        <v>8.6184968045657714E-2</v>
      </c>
      <c r="L24" s="1">
        <v>3651.1770458225033</v>
      </c>
      <c r="M24" s="1">
        <v>490.95439417145013</v>
      </c>
      <c r="N24" s="1">
        <v>1761.019175776285</v>
      </c>
      <c r="O24" s="1">
        <v>125.62234757367023</v>
      </c>
      <c r="P24" s="31">
        <f t="shared" si="2"/>
        <v>6028.7729633439094</v>
      </c>
      <c r="Q24" s="1">
        <f t="shared" si="10"/>
        <v>1886.6415233499552</v>
      </c>
      <c r="R24" s="1">
        <f t="shared" si="4"/>
        <v>4142.1314399939538</v>
      </c>
      <c r="S24" s="18"/>
      <c r="T24" s="18"/>
    </row>
    <row r="25" spans="1:20" x14ac:dyDescent="0.3">
      <c r="A25" s="28" t="s">
        <v>94</v>
      </c>
      <c r="B25" s="2">
        <v>7014.3</v>
      </c>
      <c r="C25" s="3" t="s">
        <v>95</v>
      </c>
      <c r="D25" s="3" t="s">
        <v>96</v>
      </c>
      <c r="E25" s="29">
        <v>1996.78</v>
      </c>
      <c r="F25" s="5">
        <f t="shared" si="7"/>
        <v>0.95999038461538455</v>
      </c>
      <c r="G25" s="6">
        <f t="shared" si="8"/>
        <v>1</v>
      </c>
      <c r="H25" s="6">
        <v>96221.67</v>
      </c>
      <c r="I25" s="6">
        <v>0</v>
      </c>
      <c r="J25" s="6">
        <v>0</v>
      </c>
      <c r="K25" s="30">
        <v>1</v>
      </c>
      <c r="L25" s="1">
        <v>7782.42</v>
      </c>
      <c r="M25" s="1">
        <v>1182.92</v>
      </c>
      <c r="N25" s="1">
        <v>2562.81</v>
      </c>
      <c r="O25" s="1">
        <v>358.84</v>
      </c>
      <c r="P25" s="31">
        <f t="shared" si="2"/>
        <v>11886.99</v>
      </c>
      <c r="Q25" s="1">
        <f t="shared" si="10"/>
        <v>2921.65</v>
      </c>
      <c r="R25" s="1">
        <f t="shared" si="4"/>
        <v>8965.34</v>
      </c>
      <c r="S25" s="18"/>
      <c r="T25" s="18"/>
    </row>
    <row r="26" spans="1:20" x14ac:dyDescent="0.3">
      <c r="A26" s="28" t="s">
        <v>33</v>
      </c>
      <c r="B26" s="8" t="s">
        <v>34</v>
      </c>
      <c r="C26" s="3" t="s">
        <v>35</v>
      </c>
      <c r="D26" s="3" t="s">
        <v>97</v>
      </c>
      <c r="E26" s="29">
        <v>15464.3</v>
      </c>
      <c r="F26" s="5">
        <f t="shared" si="7"/>
        <v>7.4347596153846149</v>
      </c>
      <c r="G26" s="6">
        <f t="shared" si="8"/>
        <v>8</v>
      </c>
      <c r="H26" s="6">
        <v>339610.82999999996</v>
      </c>
      <c r="I26" s="6">
        <v>33647.78</v>
      </c>
      <c r="J26" s="6">
        <v>14497.9</v>
      </c>
      <c r="K26" s="30">
        <v>1</v>
      </c>
      <c r="L26" s="1">
        <v>29566.99</v>
      </c>
      <c r="M26" s="1">
        <v>4080.79</v>
      </c>
      <c r="N26" s="1">
        <v>13351.47</v>
      </c>
      <c r="O26" s="1">
        <v>1146.43</v>
      </c>
      <c r="P26" s="31">
        <f t="shared" si="2"/>
        <v>48145.68</v>
      </c>
      <c r="Q26" s="1">
        <f t="shared" si="10"/>
        <v>14497.9</v>
      </c>
      <c r="R26" s="1">
        <f t="shared" si="4"/>
        <v>33647.78</v>
      </c>
      <c r="S26" s="18"/>
      <c r="T26" s="18"/>
    </row>
    <row r="27" spans="1:20" hidden="1" x14ac:dyDescent="0.3">
      <c r="A27" s="28" t="s">
        <v>49</v>
      </c>
      <c r="B27" s="2" t="s">
        <v>50</v>
      </c>
      <c r="C27" s="3" t="s">
        <v>50</v>
      </c>
      <c r="D27" s="3" t="s">
        <v>50</v>
      </c>
      <c r="E27" s="9"/>
      <c r="F27" s="5">
        <f t="shared" si="7"/>
        <v>0</v>
      </c>
      <c r="G27" s="6">
        <f t="shared" si="8"/>
        <v>0</v>
      </c>
      <c r="H27" s="6">
        <v>0</v>
      </c>
      <c r="I27" s="6">
        <v>0</v>
      </c>
      <c r="J27" s="6">
        <v>0</v>
      </c>
      <c r="K27" s="30">
        <v>0</v>
      </c>
      <c r="L27" s="1">
        <v>0</v>
      </c>
      <c r="M27" s="1">
        <v>0</v>
      </c>
      <c r="N27" s="1">
        <v>0</v>
      </c>
      <c r="O27" s="1">
        <v>0</v>
      </c>
      <c r="P27" s="31">
        <f t="shared" si="2"/>
        <v>0</v>
      </c>
      <c r="Q27" s="1">
        <f t="shared" si="10"/>
        <v>0</v>
      </c>
      <c r="R27" s="1">
        <f t="shared" si="4"/>
        <v>0</v>
      </c>
      <c r="S27" s="18"/>
      <c r="T27" s="18"/>
    </row>
    <row r="28" spans="1:20" x14ac:dyDescent="0.3">
      <c r="B28" s="34" t="s">
        <v>98</v>
      </c>
      <c r="C28" s="16"/>
      <c r="D28" s="16"/>
      <c r="E28" s="35">
        <f t="shared" ref="E28:R28" si="11">SUM(E5:E27)</f>
        <v>165534.76</v>
      </c>
      <c r="F28" s="36">
        <f t="shared" si="11"/>
        <v>79.584019230769229</v>
      </c>
      <c r="G28" s="37">
        <f t="shared" si="11"/>
        <v>85</v>
      </c>
      <c r="H28" s="37">
        <f t="shared" si="11"/>
        <v>5286215.1500000004</v>
      </c>
      <c r="I28" s="37">
        <f t="shared" ref="I28:J28" si="12">SUM(I5:I27)</f>
        <v>53291.79</v>
      </c>
      <c r="J28" s="37">
        <f t="shared" si="12"/>
        <v>23167.43</v>
      </c>
      <c r="K28" s="38">
        <f t="shared" si="11"/>
        <v>7.0000000000000009</v>
      </c>
      <c r="L28" s="39">
        <f t="shared" si="11"/>
        <v>460537.27999999991</v>
      </c>
      <c r="M28" s="39">
        <f t="shared" si="11"/>
        <v>63261.569999999985</v>
      </c>
      <c r="N28" s="39">
        <f t="shared" si="11"/>
        <v>209784.61000000002</v>
      </c>
      <c r="O28" s="39">
        <f t="shared" si="11"/>
        <v>17956.05</v>
      </c>
      <c r="P28" s="39">
        <f t="shared" si="11"/>
        <v>751539.51000000013</v>
      </c>
      <c r="Q28" s="39">
        <f t="shared" si="11"/>
        <v>227740.66</v>
      </c>
      <c r="R28" s="39">
        <f t="shared" si="11"/>
        <v>523798.85000000009</v>
      </c>
      <c r="S28" s="18"/>
      <c r="T28" s="18"/>
    </row>
    <row r="29" spans="1:20" x14ac:dyDescent="0.3">
      <c r="G29" s="17" t="s">
        <v>99</v>
      </c>
      <c r="H29" s="13">
        <v>5286215.1500000004</v>
      </c>
      <c r="I29" s="40"/>
      <c r="J29" s="40"/>
      <c r="K29" s="1" t="s">
        <v>100</v>
      </c>
      <c r="L29" s="1">
        <f>C31</f>
        <v>460537.27999999991</v>
      </c>
      <c r="M29" s="1">
        <f>C33</f>
        <v>63261.570000000007</v>
      </c>
      <c r="N29" s="1">
        <f>C32</f>
        <v>209784.61</v>
      </c>
      <c r="O29" s="1">
        <f>C34</f>
        <v>17956.05</v>
      </c>
    </row>
    <row r="30" spans="1:20" ht="29.95" x14ac:dyDescent="0.45">
      <c r="B30" s="18"/>
      <c r="C30" s="41" t="s">
        <v>51</v>
      </c>
      <c r="D30" s="42" t="s">
        <v>52</v>
      </c>
      <c r="E30" s="43" t="s">
        <v>53</v>
      </c>
      <c r="F30" s="1"/>
      <c r="G30" s="1"/>
      <c r="H30" s="1"/>
      <c r="I30" s="1"/>
      <c r="J30" s="1"/>
      <c r="R30" s="18"/>
      <c r="S30" s="18"/>
      <c r="T30" s="18"/>
    </row>
    <row r="31" spans="1:20" x14ac:dyDescent="0.3">
      <c r="B31" s="18" t="s">
        <v>10</v>
      </c>
      <c r="C31" s="6">
        <v>460537.27999999991</v>
      </c>
      <c r="D31" s="10">
        <v>46848.229999999996</v>
      </c>
      <c r="E31" s="11">
        <f>C31-D31</f>
        <v>413689.04999999993</v>
      </c>
      <c r="F31" s="1"/>
      <c r="G31" s="1"/>
      <c r="H31" s="1"/>
      <c r="I31" s="1"/>
      <c r="J31" s="1"/>
      <c r="R31" s="18"/>
      <c r="S31" s="18"/>
      <c r="T31" s="18"/>
    </row>
    <row r="32" spans="1:20" x14ac:dyDescent="0.3">
      <c r="B32" s="18" t="s">
        <v>54</v>
      </c>
      <c r="C32" s="6">
        <v>209784.61</v>
      </c>
      <c r="D32" s="10">
        <v>21371.839999999997</v>
      </c>
      <c r="E32" s="11">
        <f>C32-D32</f>
        <v>188412.77</v>
      </c>
      <c r="F32" s="1"/>
      <c r="G32" s="1"/>
      <c r="H32" s="1"/>
      <c r="I32" s="1"/>
      <c r="J32" s="1"/>
      <c r="R32" s="18"/>
      <c r="S32" s="18"/>
      <c r="T32" s="18"/>
    </row>
    <row r="33" spans="2:21" x14ac:dyDescent="0.3">
      <c r="B33" s="18" t="s">
        <v>11</v>
      </c>
      <c r="C33" s="6">
        <v>63261.570000000007</v>
      </c>
      <c r="D33" s="10">
        <v>6443.5599999999995</v>
      </c>
      <c r="E33" s="11">
        <f>C33-D33</f>
        <v>56818.010000000009</v>
      </c>
      <c r="F33" s="1"/>
      <c r="G33" s="1"/>
      <c r="H33" s="1"/>
      <c r="I33" s="1"/>
      <c r="J33" s="1"/>
      <c r="R33" s="18"/>
      <c r="S33" s="18"/>
      <c r="T33" s="18"/>
    </row>
    <row r="34" spans="2:21" x14ac:dyDescent="0.3">
      <c r="B34" s="18" t="s">
        <v>68</v>
      </c>
      <c r="C34" s="6">
        <v>17956.05</v>
      </c>
      <c r="D34" s="10">
        <v>1795.59</v>
      </c>
      <c r="E34" s="11">
        <f>C34-D34</f>
        <v>16160.46</v>
      </c>
      <c r="F34" s="44"/>
      <c r="G34" s="1"/>
      <c r="H34" s="1"/>
      <c r="I34" s="1"/>
      <c r="J34" s="1"/>
      <c r="R34" s="18"/>
      <c r="S34" s="18"/>
      <c r="T34" s="18"/>
    </row>
    <row r="35" spans="2:21" x14ac:dyDescent="0.3">
      <c r="B35" s="18"/>
      <c r="C35" s="12">
        <f>SUM(C31:C34)</f>
        <v>751539.51</v>
      </c>
      <c r="D35" s="45">
        <f>SUM(D31:D34)</f>
        <v>76459.219999999987</v>
      </c>
      <c r="E35" s="46">
        <f>SUM(E31:E34)</f>
        <v>675080.28999999992</v>
      </c>
      <c r="F35" s="1"/>
      <c r="G35" s="1"/>
      <c r="H35" s="1"/>
      <c r="I35" s="1"/>
      <c r="J35" s="1"/>
      <c r="R35" s="18"/>
      <c r="S35" s="18"/>
      <c r="T35" s="18"/>
    </row>
    <row r="36" spans="2:21" ht="26.6" hidden="1" x14ac:dyDescent="0.3">
      <c r="B36" s="18"/>
      <c r="C36" s="16"/>
      <c r="D36" s="16"/>
      <c r="F36" s="13"/>
      <c r="G36" s="18"/>
      <c r="H36" s="47" t="s">
        <v>55</v>
      </c>
      <c r="I36" s="47"/>
      <c r="J36" s="47"/>
      <c r="K36" s="18"/>
      <c r="L36" s="48" t="s">
        <v>10</v>
      </c>
      <c r="M36" s="48" t="s">
        <v>11</v>
      </c>
      <c r="N36" s="48" t="s">
        <v>12</v>
      </c>
      <c r="O36" s="49" t="s">
        <v>13</v>
      </c>
      <c r="P36" s="49" t="s">
        <v>14</v>
      </c>
      <c r="Q36" s="49" t="s">
        <v>15</v>
      </c>
      <c r="R36" s="49" t="s">
        <v>16</v>
      </c>
      <c r="S36" s="49" t="s">
        <v>17</v>
      </c>
      <c r="T36" s="50" t="s">
        <v>56</v>
      </c>
      <c r="U36" s="50" t="s">
        <v>57</v>
      </c>
    </row>
    <row r="37" spans="2:21" hidden="1" x14ac:dyDescent="0.3">
      <c r="B37" s="18" t="s">
        <v>37</v>
      </c>
      <c r="C37" s="1" t="s">
        <v>58</v>
      </c>
      <c r="E37" s="16" t="s">
        <v>59</v>
      </c>
      <c r="F37" s="16"/>
      <c r="G37" s="16"/>
      <c r="H37" s="4"/>
      <c r="I37" s="4"/>
      <c r="J37" s="4"/>
      <c r="K37" s="18"/>
      <c r="L37" s="9"/>
      <c r="M37" s="9"/>
      <c r="N37" s="9"/>
      <c r="O37" s="9"/>
      <c r="P37" s="9"/>
      <c r="Q37" s="9"/>
      <c r="R37" s="9"/>
      <c r="S37" s="51">
        <f>SUM(L37:R37)</f>
        <v>0</v>
      </c>
      <c r="T37" s="1">
        <f t="shared" ref="T37:T38" si="13">SUM(N37,P37)</f>
        <v>0</v>
      </c>
      <c r="U37" s="1">
        <f t="shared" ref="U37:U38" si="14">SUM(R37,O37)</f>
        <v>0</v>
      </c>
    </row>
    <row r="38" spans="2:21" hidden="1" x14ac:dyDescent="0.3">
      <c r="B38" s="18" t="s">
        <v>42</v>
      </c>
      <c r="C38" s="1" t="s">
        <v>60</v>
      </c>
      <c r="E38" s="16" t="s">
        <v>61</v>
      </c>
      <c r="F38" s="16"/>
      <c r="G38" s="16"/>
      <c r="H38" s="4"/>
      <c r="I38" s="4"/>
      <c r="J38" s="4"/>
      <c r="K38" s="18"/>
      <c r="L38" s="9"/>
      <c r="M38" s="9"/>
      <c r="N38" s="9"/>
      <c r="O38" s="9"/>
      <c r="P38" s="9"/>
      <c r="Q38" s="9"/>
      <c r="R38" s="9"/>
      <c r="S38" s="51">
        <f>SUM(L38:R38)</f>
        <v>0</v>
      </c>
      <c r="T38" s="1">
        <f t="shared" si="13"/>
        <v>0</v>
      </c>
      <c r="U38" s="1">
        <f t="shared" si="14"/>
        <v>0</v>
      </c>
    </row>
    <row r="39" spans="2:21" hidden="1" x14ac:dyDescent="0.3">
      <c r="B39" s="18"/>
      <c r="C39" s="31" t="s">
        <v>62</v>
      </c>
      <c r="D39" s="31"/>
      <c r="E39" s="16"/>
      <c r="F39" s="16"/>
      <c r="G39" s="16"/>
      <c r="H39" s="37">
        <f>SUM(H37:H38,H28)</f>
        <v>5286215.1500000004</v>
      </c>
      <c r="I39" s="37"/>
      <c r="J39" s="37"/>
      <c r="K39" s="18"/>
      <c r="L39" s="14">
        <f>SUM(L37:L38)</f>
        <v>0</v>
      </c>
      <c r="M39" s="14">
        <f t="shared" ref="M39:R39" si="15">SUM(M37:M38)</f>
        <v>0</v>
      </c>
      <c r="N39" s="14">
        <f t="shared" si="15"/>
        <v>0</v>
      </c>
      <c r="O39" s="14">
        <f t="shared" si="15"/>
        <v>0</v>
      </c>
      <c r="P39" s="14">
        <f t="shared" si="15"/>
        <v>0</v>
      </c>
      <c r="Q39" s="14">
        <f t="shared" si="15"/>
        <v>0</v>
      </c>
      <c r="R39" s="14">
        <f t="shared" si="15"/>
        <v>0</v>
      </c>
      <c r="U39" s="1"/>
    </row>
    <row r="40" spans="2:21" hidden="1" x14ac:dyDescent="0.3"/>
  </sheetData>
  <autoFilter ref="A4:P39" xr:uid="{CB1E7124-6A31-4EAF-B437-6277A9E751B9}">
    <filterColumn colId="10">
      <filters blank="1">
        <filter val="100.00%"/>
        <filter val="14.16%"/>
        <filter val="22.10%"/>
        <filter val="27.06%"/>
        <filter val="33.99%"/>
        <filter val="40.26%"/>
        <filter val="43.91%"/>
        <filter val="45.58%"/>
        <filter val="47.58%"/>
        <filter val="7.94%"/>
        <filter val="700.00%"/>
        <filter val="8.62%"/>
        <filter val="8.80%"/>
        <filter val="below:"/>
      </filters>
    </filterColumn>
  </autoFilter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9FEBFC-48D8-47E3-9727-1DE896EBD0EF}"/>
</file>

<file path=customXml/itemProps2.xml><?xml version="1.0" encoding="utf-8"?>
<ds:datastoreItem xmlns:ds="http://schemas.openxmlformats.org/officeDocument/2006/customXml" ds:itemID="{CFF7033B-EB72-4127-9CA8-502C0788ACFF}"/>
</file>

<file path=customXml/itemProps3.xml><?xml version="1.0" encoding="utf-8"?>
<ds:datastoreItem xmlns:ds="http://schemas.openxmlformats.org/officeDocument/2006/customXml" ds:itemID="{F6AD6837-1410-4AD7-9F75-C3527BA762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Account'!CPRTax</vt:lpstr>
      <vt:lpstr>'Employee Totals by Account'!CWage</vt:lpstr>
      <vt:lpstr>'Employee Totals by Account'!CWorkC</vt:lpstr>
      <vt:lpstr>'Employee Totals by Account'!EBLnRange</vt:lpstr>
      <vt:lpstr>'Employee Totals by Account'!Health</vt:lpstr>
      <vt:lpstr>'Employee Totals by Account'!HealthLife</vt:lpstr>
      <vt:lpstr>'Employee Totals by Account'!Other2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2023-09-03T17:50:02Z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